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9\"/>
    </mc:Choice>
  </mc:AlternateContent>
  <xr:revisionPtr revIDLastSave="0" documentId="13_ncr:1_{49B3AE83-0E2C-4399-BC45-EDB9FD7F9436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27-02-01" sheetId="5" r:id="rId5"/>
    <sheet name="ОСР 27-09-01" sheetId="6" r:id="rId6"/>
    <sheet name="ОСР 27-12-01" sheetId="7" r:id="rId7"/>
    <sheet name="ОСР 518-02-01" sheetId="8" r:id="rId8"/>
    <sheet name="ОСР 518-09-01" sheetId="9" r:id="rId9"/>
    <sheet name="ОСР 518-12-01" sheetId="10" r:id="rId10"/>
    <sheet name="ОСР 537 02-01" sheetId="11" r:id="rId11"/>
    <sheet name="ОСР 537 09-01" sheetId="12" r:id="rId12"/>
    <sheet name="ОСР 537 12-01" sheetId="13" r:id="rId13"/>
    <sheet name="ОСР 525-02-01" sheetId="14" r:id="rId14"/>
    <sheet name="ОСР 525-12-01" sheetId="15" r:id="rId15"/>
    <sheet name="ОСР-1-1" sheetId="16" r:id="rId16"/>
    <sheet name="ОСР-1-2" sheetId="17" r:id="rId17"/>
    <sheet name="ОСР-1-12-01" sheetId="18" r:id="rId18"/>
    <sheet name="Источники ЦИ" sheetId="19" r:id="rId19"/>
    <sheet name="Цена МАТ и ОБ по ТКП" sheetId="20" r:id="rId20"/>
  </sheets>
  <calcPr calcId="181029"/>
</workbook>
</file>

<file path=xl/calcChain.xml><?xml version="1.0" encoding="utf-8"?>
<calcChain xmlns="http://schemas.openxmlformats.org/spreadsheetml/2006/main">
  <c r="C43" i="1" l="1"/>
  <c r="C29" i="1"/>
  <c r="I40" i="1"/>
  <c r="I39" i="1"/>
  <c r="I38" i="1"/>
  <c r="I37" i="1"/>
  <c r="I36" i="1"/>
  <c r="C30" i="1"/>
  <c r="G81" i="2"/>
  <c r="G82" i="2" s="1"/>
  <c r="G84" i="2" s="1"/>
  <c r="G85" i="2" s="1"/>
  <c r="G86" i="2" s="1"/>
  <c r="G80" i="2"/>
  <c r="F80" i="2"/>
  <c r="F81" i="2" s="1"/>
  <c r="F82" i="2" s="1"/>
  <c r="F84" i="2" s="1"/>
  <c r="F85" i="2" s="1"/>
  <c r="F86" i="2" s="1"/>
  <c r="C38" i="1" s="1"/>
  <c r="E80" i="2"/>
  <c r="E81" i="2" s="1"/>
  <c r="E82" i="2" s="1"/>
  <c r="E84" i="2" s="1"/>
  <c r="E85" i="2" s="1"/>
  <c r="E86" i="2" s="1"/>
  <c r="D80" i="2"/>
  <c r="D81" i="2" s="1"/>
  <c r="G69" i="2"/>
  <c r="F69" i="2"/>
  <c r="E69" i="2"/>
  <c r="D69" i="2"/>
  <c r="H69" i="2" s="1"/>
  <c r="H68" i="2"/>
  <c r="G45" i="2"/>
  <c r="F45" i="2"/>
  <c r="E45" i="2"/>
  <c r="D45" i="2"/>
  <c r="H44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23" i="2"/>
  <c r="F23" i="2"/>
  <c r="E23" i="2"/>
  <c r="D23" i="2"/>
  <c r="H22" i="2"/>
  <c r="H23" i="2" l="1"/>
  <c r="H45" i="2"/>
  <c r="C39" i="1"/>
  <c r="C32" i="1"/>
  <c r="C34" i="1" s="1"/>
  <c r="C31" i="1"/>
  <c r="D82" i="2"/>
  <c r="H81" i="2"/>
  <c r="H80" i="2"/>
  <c r="D84" i="2" l="1"/>
  <c r="H82" i="2"/>
  <c r="D85" i="2" l="1"/>
  <c r="H84" i="2"/>
  <c r="H85" i="2" l="1"/>
  <c r="D86" i="2"/>
  <c r="H8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<sst xmlns="http://schemas.openxmlformats.org/spreadsheetml/2006/main" count="701" uniqueCount="219">
  <si>
    <t>СВОДКА ЗАТРАТ</t>
  </si>
  <si>
    <t>P_0469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</si>
  <si>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</si>
  <si>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</si>
  <si>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</si>
  <si>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</si>
  <si>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</si>
  <si>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</si>
  <si>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</si>
  <si>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</si>
  <si>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</si>
  <si>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</si>
  <si>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</si>
  <si>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</si>
  <si>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</si>
  <si>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</si>
  <si>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</si>
  <si>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</si>
  <si>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</si>
  <si>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</si>
  <si>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</si>
  <si>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</si>
  <si>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</si>
  <si>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</si>
  <si>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</si>
  <si>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</si>
  <si>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</si>
  <si>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</si>
  <si>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</si>
  <si>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</si>
  <si>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</si>
  <si>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</si>
  <si>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ОС-1-1</t>
  </si>
  <si>
    <t>"Реконструкция КТП ДНС 717/100кВА с заменой на КТП 63кВА" Шенталинский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</si>
  <si>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</si>
  <si>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</si>
  <si>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</si>
  <si>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</si>
  <si>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</si>
  <si>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</si>
  <si>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</si>
  <si>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</si>
  <si>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</si>
  <si>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</si>
  <si>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</si>
  <si>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</si>
  <si>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</si>
  <si>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</si>
  <si>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</si>
  <si>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</si>
  <si>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</si>
  <si>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</si>
  <si>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</si>
  <si>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</si>
  <si>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</si>
  <si>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</si>
  <si>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</si>
  <si>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</si>
  <si>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</si>
  <si>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</si>
  <si>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</si>
  <si>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</si>
  <si>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</si>
  <si>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</si>
  <si>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</si>
  <si>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 553-09-01</t>
  </si>
  <si>
    <t>Дополнительные затраты при производстве работ в зимнее время по видам ОКС,  2,9 х 0, 9 =  2,61%</t>
  </si>
  <si>
    <t>Командировочные расходы</t>
  </si>
  <si>
    <t>ОС-1-2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</si>
  <si>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</si>
  <si>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</si>
  <si>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</si>
  <si>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</si>
  <si>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</si>
  <si>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</si>
  <si>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</si>
  <si>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</si>
  <si>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</si>
  <si>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</si>
  <si>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</si>
  <si>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</si>
  <si>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</si>
  <si>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</si>
  <si>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</si>
  <si>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</si>
  <si>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</si>
  <si>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</si>
  <si>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</si>
  <si>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</si>
  <si>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</si>
  <si>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ОСР-518-12-01</t>
  </si>
  <si>
    <t>ОСР 553-12-01</t>
  </si>
  <si>
    <t>Сметв № 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</si>
  <si>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</si>
  <si>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</si>
  <si>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</si>
  <si>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</si>
  <si>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</si>
  <si>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</si>
  <si>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</si>
  <si>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</si>
  <si>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</si>
  <si>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</si>
  <si>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</si>
  <si>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</si>
  <si>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</si>
  <si>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</si>
  <si>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</si>
  <si>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</si>
  <si>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</si>
  <si>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</si>
  <si>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</si>
  <si>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</si>
  <si>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</si>
  <si>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</si>
  <si>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</si>
  <si>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</si>
  <si>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</si>
  <si>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</si>
  <si>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</si>
  <si>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</si>
  <si>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</si>
  <si>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</si>
  <si>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</si>
  <si>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</si>
  <si>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</si>
  <si>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</si>
  <si>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</si>
  <si>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</si>
  <si>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</si>
  <si>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</si>
  <si>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</si>
  <si>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ОСР-1-1</t>
  </si>
  <si>
    <t>ЛС-1-1</t>
  </si>
  <si>
    <t>Установка КТП</t>
  </si>
  <si>
    <t>ОБЪЕКТНЫЙ СМЕТНЫЙ РАСЧЕТ № ОСР-1-2</t>
  </si>
  <si>
    <t>Установка КТП ПНР</t>
  </si>
  <si>
    <t>ОБЪЕКТНЫЙ СМЕТНЫЙ РАСЧЕТ № ОСР-1-12-01</t>
  </si>
  <si>
    <t>Реконструкция КТП ДНС 717/100кВА с заменой на КТП 63кВА Шенталинский район Самарская область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</si>
  <si>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</si>
  <si>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</si>
  <si>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</si>
  <si>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</si>
  <si>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</si>
  <si>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</si>
  <si>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</si>
  <si>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</si>
  <si>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</si>
  <si>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</si>
  <si>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</si>
  <si>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</si>
  <si>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</si>
  <si>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</si>
  <si>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</si>
  <si>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</si>
  <si>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</si>
  <si>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</si>
  <si>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</si>
  <si>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</si>
  <si>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</si>
  <si>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</si>
  <si>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</si>
  <si>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27-02-01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</si>
  <si>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</si>
  <si>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</si>
  <si>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</si>
  <si>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</si>
  <si>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518-02-01</t>
  </si>
  <si>
    <t>ОСР 518-12-01</t>
  </si>
  <si>
    <t>ОСР 537 12-01</t>
  </si>
  <si>
    <t>Реконструкция ВЛ одноцепная</t>
  </si>
  <si>
    <t>ОСР 537 02-01</t>
  </si>
  <si>
    <t>ОСР 537 09-01</t>
  </si>
  <si>
    <t>ОСР 525-02-01</t>
  </si>
  <si>
    <t>ОСР-1-1</t>
  </si>
  <si>
    <t>Монтаж (реконструкция) КТП (киоск)</t>
  </si>
  <si>
    <t>ОСР-1-2</t>
  </si>
  <si>
    <t>ОСР-1-12-01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</si>
  <si>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</si>
  <si>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</si>
  <si>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</si>
  <si>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</si>
  <si>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</si>
  <si>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</si>
  <si>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</si>
  <si>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</si>
  <si>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</si>
  <si>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</si>
  <si>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</si>
  <si>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</si>
  <si>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</si>
  <si>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</si>
  <si>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</si>
  <si>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</si>
  <si>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</si>
  <si>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</si>
  <si>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</si>
  <si>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</si>
  <si>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Светильник ДКУ-50W IP65</t>
  </si>
  <si>
    <t>КТП 63/10/0,4 тупиковая, напряжением 10/0,4</t>
  </si>
  <si>
    <t>10/0.4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</si>
  <si>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</si>
  <si>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</si>
  <si>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</si>
  <si>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</si>
  <si>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</si>
  <si>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</si>
  <si>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</si>
  <si>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</si>
  <si>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</si>
  <si>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</si>
  <si>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</si>
  <si>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</si>
  <si>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</si>
  <si>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</si>
  <si>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</si>
  <si>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</si>
  <si>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</si>
  <si>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КВЛ-10 кВ Ф-16 ПС 110/10/6 кВ Правая Волга от ТП-2 (ТП ОКСД) до КТПМ-15 10/0.4/63 кВА (протяженностью ВЛ -0.25 км, КЛ -0.79км) с заменой КТП 10/0,4/63 кВА, 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</si>
</sst>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.33203125" customWidth="1"/>
    <col min="7" max="9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218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202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203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204</v>
      </c>
      <c r="C26" s="54"/>
      <c r="D26" s="51"/>
      <c r="E26" s="51"/>
      <c r="F26" s="51"/>
      <c r="G26" s="52"/>
      <c r="H26" s="52" t="s">
        <v>205</v>
      </c>
      <c r="I26" s="52"/>
    </row>
    <row r="27" spans="1:9" ht="16.95" customHeight="1" x14ac:dyDescent="0.3">
      <c r="A27" s="55" t="s">
        <v>6</v>
      </c>
      <c r="B27" s="53" t="s">
        <v>206</v>
      </c>
      <c r="C27" s="56">
        <v>0</v>
      </c>
      <c r="D27" s="57"/>
      <c r="E27" s="57"/>
      <c r="F27" s="57"/>
      <c r="G27" s="58" t="s">
        <v>207</v>
      </c>
      <c r="H27" s="58" t="s">
        <v>208</v>
      </c>
      <c r="I27" s="58" t="s">
        <v>209</v>
      </c>
    </row>
    <row r="28" spans="1:9" ht="16.95" customHeight="1" x14ac:dyDescent="0.3">
      <c r="A28" s="55" t="s">
        <v>7</v>
      </c>
      <c r="B28" s="53" t="s">
        <v>210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211</v>
      </c>
      <c r="C29" s="62">
        <f>ССР!G77*1.2</f>
        <v>1270.1019982815599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1270.1019982815599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212</v>
      </c>
      <c r="C31" s="62">
        <f>C30-ROUND(C30/1.2,5)</f>
        <v>211.6836682815599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213</v>
      </c>
      <c r="C32" s="67">
        <f>C30*I37</f>
        <v>1405.4116523288212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201</v>
      </c>
      <c r="C33" s="62">
        <v>0.86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214</v>
      </c>
      <c r="C34" s="67">
        <f>C32*C33</f>
        <v>1208.6540210027863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215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204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206</v>
      </c>
      <c r="C37" s="76">
        <f>ССР!D86+ССР!E86</f>
        <v>13832.138617447905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210</v>
      </c>
      <c r="C38" s="76">
        <f>ССР!F86</f>
        <v>2805.8265500601706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211</v>
      </c>
      <c r="C39" s="76">
        <f>(ССР!G82-ССР!G77)*1.2</f>
        <v>474.55318188541912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17112.518349393493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212</v>
      </c>
      <c r="C41" s="62">
        <f>C40-ROUND(C40/1.2,5)</f>
        <v>2852.0863893934929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213</v>
      </c>
      <c r="C42" s="77">
        <f>C40*I38</f>
        <v>19850.389517796779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201</v>
      </c>
      <c r="C43" s="62">
        <f>C33</f>
        <v>0.86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214</v>
      </c>
      <c r="C44" s="67">
        <f>C42*C43</f>
        <v>17071.334985305228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216</v>
      </c>
      <c r="C46" s="103">
        <f>C34+C44</f>
        <v>18279.989006308013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217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119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119</v>
      </c>
      <c r="D13" s="19">
        <v>0</v>
      </c>
      <c r="E13" s="19">
        <v>0</v>
      </c>
      <c r="F13" s="19">
        <v>0</v>
      </c>
      <c r="G13" s="19">
        <v>39.431593242741002</v>
      </c>
      <c r="H13" s="19">
        <v>39.431593242741002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39.431593242741002</v>
      </c>
      <c r="H14" s="19">
        <v>39.431593242741002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111.90141660947</v>
      </c>
      <c r="E13" s="19">
        <v>72.904876017136999</v>
      </c>
      <c r="F13" s="19">
        <v>0</v>
      </c>
      <c r="G13" s="19">
        <v>0</v>
      </c>
      <c r="H13" s="19">
        <v>184.8062926266</v>
      </c>
      <c r="J13" s="5"/>
    </row>
    <row r="14" spans="1:14" ht="16.95" customHeight="1" x14ac:dyDescent="0.3">
      <c r="A14" s="6"/>
      <c r="B14" s="9"/>
      <c r="C14" s="9" t="s">
        <v>102</v>
      </c>
      <c r="D14" s="19">
        <v>111.90141660947</v>
      </c>
      <c r="E14" s="19">
        <v>72.904876017136999</v>
      </c>
      <c r="F14" s="19">
        <v>0</v>
      </c>
      <c r="G14" s="19">
        <v>0</v>
      </c>
      <c r="H14" s="19">
        <v>184.8062926266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124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125</v>
      </c>
      <c r="C13" s="25" t="s">
        <v>126</v>
      </c>
      <c r="D13" s="19">
        <v>0</v>
      </c>
      <c r="E13" s="19">
        <v>0</v>
      </c>
      <c r="F13" s="19">
        <v>0</v>
      </c>
      <c r="G13" s="19">
        <v>44.587422450379002</v>
      </c>
      <c r="H13" s="19">
        <v>44.587422450379002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44.587422450379002</v>
      </c>
      <c r="H14" s="19">
        <v>44.587422450379002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119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119</v>
      </c>
      <c r="D13" s="19">
        <v>0</v>
      </c>
      <c r="E13" s="19">
        <v>0</v>
      </c>
      <c r="F13" s="19">
        <v>0</v>
      </c>
      <c r="G13" s="19">
        <v>185.83314939943</v>
      </c>
      <c r="H13" s="19">
        <v>185.83314939943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185.83314939943</v>
      </c>
      <c r="H14" s="19">
        <v>185.83314939943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129</v>
      </c>
      <c r="C13" s="25" t="s">
        <v>130</v>
      </c>
      <c r="D13" s="19">
        <v>71.25</v>
      </c>
      <c r="E13" s="19">
        <v>6.22</v>
      </c>
      <c r="F13" s="19">
        <v>0</v>
      </c>
      <c r="G13" s="19">
        <v>0</v>
      </c>
      <c r="H13" s="19">
        <v>77.47</v>
      </c>
      <c r="J13" s="5"/>
    </row>
    <row r="14" spans="1:14" ht="16.95" customHeight="1" x14ac:dyDescent="0.3">
      <c r="A14" s="6"/>
      <c r="B14" s="9"/>
      <c r="C14" s="9" t="s">
        <v>102</v>
      </c>
      <c r="D14" s="19">
        <v>71.25</v>
      </c>
      <c r="E14" s="19">
        <v>6.22</v>
      </c>
      <c r="F14" s="19">
        <v>0</v>
      </c>
      <c r="G14" s="19">
        <v>0</v>
      </c>
      <c r="H14" s="19">
        <v>77.47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76</v>
      </c>
      <c r="D13" s="19">
        <v>0</v>
      </c>
      <c r="E13" s="19">
        <v>0</v>
      </c>
      <c r="F13" s="19">
        <v>0</v>
      </c>
      <c r="G13" s="19">
        <v>8.8949999999999996</v>
      </c>
      <c r="H13" s="19">
        <v>8.8949999999999996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8.8949999999999996</v>
      </c>
      <c r="H14" s="19">
        <v>8.8949999999999996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33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133</v>
      </c>
      <c r="C13" s="25" t="s">
        <v>134</v>
      </c>
      <c r="D13" s="19">
        <v>158.91725207690001</v>
      </c>
      <c r="E13" s="19">
        <v>182.39961308968</v>
      </c>
      <c r="F13" s="19">
        <v>2270.0862055502998</v>
      </c>
      <c r="G13" s="19">
        <v>0</v>
      </c>
      <c r="H13" s="19">
        <v>2611.4030707168999</v>
      </c>
      <c r="J13" s="5"/>
    </row>
    <row r="14" spans="1:14" ht="16.95" customHeight="1" x14ac:dyDescent="0.3">
      <c r="A14" s="6"/>
      <c r="B14" s="9"/>
      <c r="C14" s="9" t="s">
        <v>102</v>
      </c>
      <c r="D14" s="19">
        <v>158.91725207690001</v>
      </c>
      <c r="E14" s="19">
        <v>182.39961308968</v>
      </c>
      <c r="F14" s="19">
        <v>2270.0862055502998</v>
      </c>
      <c r="G14" s="19">
        <v>0</v>
      </c>
      <c r="H14" s="19">
        <v>2611.4030707168999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33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133</v>
      </c>
      <c r="C13" s="25" t="s">
        <v>136</v>
      </c>
      <c r="D13" s="19">
        <v>0</v>
      </c>
      <c r="E13" s="19">
        <v>0</v>
      </c>
      <c r="F13" s="19">
        <v>0</v>
      </c>
      <c r="G13" s="19">
        <v>59.539216526022003</v>
      </c>
      <c r="H13" s="19">
        <v>59.539216526022003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59.539216526022003</v>
      </c>
      <c r="H14" s="19">
        <v>59.539216526022003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138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76</v>
      </c>
      <c r="D13" s="19">
        <v>0</v>
      </c>
      <c r="E13" s="19">
        <v>0</v>
      </c>
      <c r="F13" s="19">
        <v>0</v>
      </c>
      <c r="G13" s="19">
        <v>361.56212181772003</v>
      </c>
      <c r="H13" s="19">
        <v>361.56212181772003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361.56212181772003</v>
      </c>
      <c r="H14" s="19">
        <v>361.56212181772003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61"/>
  <sheetViews>
    <sheetView topLeftCell="C51" zoomScale="70" zoomScaleNormal="70" workbookViewId="0">
      <selection activeCell="H3" sqref="H3:H15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139</v>
      </c>
      <c r="B1" s="37" t="s">
        <v>140</v>
      </c>
      <c r="C1" s="37" t="s">
        <v>141</v>
      </c>
      <c r="D1" s="37" t="s">
        <v>142</v>
      </c>
      <c r="E1" s="37" t="s">
        <v>143</v>
      </c>
      <c r="F1" s="37" t="s">
        <v>144</v>
      </c>
      <c r="G1" s="37" t="s">
        <v>145</v>
      </c>
      <c r="H1" s="37" t="s">
        <v>146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98</v>
      </c>
      <c r="B3" s="95"/>
      <c r="C3" s="45"/>
      <c r="D3" s="43">
        <v>0</v>
      </c>
      <c r="E3" s="41"/>
      <c r="F3" s="41"/>
      <c r="G3" s="41"/>
      <c r="H3" s="48"/>
    </row>
    <row r="4" spans="1:8" x14ac:dyDescent="0.3">
      <c r="A4" s="96" t="s">
        <v>147</v>
      </c>
      <c r="B4" s="42" t="s">
        <v>148</v>
      </c>
      <c r="C4" s="45"/>
      <c r="D4" s="43">
        <v>0</v>
      </c>
      <c r="E4" s="41"/>
      <c r="F4" s="41"/>
      <c r="G4" s="41"/>
      <c r="H4" s="48"/>
    </row>
    <row r="5" spans="1:8" x14ac:dyDescent="0.3">
      <c r="A5" s="96"/>
      <c r="B5" s="42" t="s">
        <v>149</v>
      </c>
      <c r="C5" s="37"/>
      <c r="D5" s="43">
        <v>0</v>
      </c>
      <c r="E5" s="41"/>
      <c r="F5" s="41"/>
      <c r="G5" s="41"/>
      <c r="H5" s="47"/>
    </row>
    <row r="6" spans="1:8" x14ac:dyDescent="0.3">
      <c r="A6" s="99"/>
      <c r="B6" s="42" t="s">
        <v>150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151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101</v>
      </c>
      <c r="B8" s="98"/>
      <c r="C8" s="96" t="s">
        <v>154</v>
      </c>
      <c r="D8" s="44">
        <v>0</v>
      </c>
      <c r="E8" s="41">
        <v>1E-4</v>
      </c>
      <c r="F8" s="41" t="s">
        <v>152</v>
      </c>
      <c r="G8" s="44">
        <v>0</v>
      </c>
      <c r="H8" s="47"/>
    </row>
    <row r="9" spans="1:8" x14ac:dyDescent="0.3">
      <c r="A9" s="100">
        <v>1</v>
      </c>
      <c r="B9" s="42" t="s">
        <v>148</v>
      </c>
      <c r="C9" s="96"/>
      <c r="D9" s="44">
        <v>0</v>
      </c>
      <c r="E9" s="41"/>
      <c r="F9" s="41"/>
      <c r="G9" s="41"/>
      <c r="H9" s="99" t="s">
        <v>153</v>
      </c>
    </row>
    <row r="10" spans="1:8" x14ac:dyDescent="0.3">
      <c r="A10" s="96"/>
      <c r="B10" s="42" t="s">
        <v>149</v>
      </c>
      <c r="C10" s="96"/>
      <c r="D10" s="44">
        <v>0</v>
      </c>
      <c r="E10" s="41"/>
      <c r="F10" s="41"/>
      <c r="G10" s="41"/>
      <c r="H10" s="99"/>
    </row>
    <row r="11" spans="1:8" x14ac:dyDescent="0.3">
      <c r="A11" s="96"/>
      <c r="B11" s="42" t="s">
        <v>150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151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76</v>
      </c>
      <c r="B13" s="95"/>
      <c r="C13" s="37"/>
      <c r="D13" s="43">
        <v>471.59146744138002</v>
      </c>
      <c r="E13" s="41"/>
      <c r="F13" s="41"/>
      <c r="G13" s="41"/>
      <c r="H13" s="47"/>
    </row>
    <row r="14" spans="1:8" x14ac:dyDescent="0.3">
      <c r="A14" s="96" t="s">
        <v>155</v>
      </c>
      <c r="B14" s="42" t="s">
        <v>148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149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150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151</v>
      </c>
      <c r="C17" s="37"/>
      <c r="D17" s="43">
        <v>9.8860445487045006</v>
      </c>
      <c r="E17" s="41"/>
      <c r="F17" s="41"/>
      <c r="G17" s="41"/>
      <c r="H17" s="47"/>
    </row>
    <row r="18" spans="1:8" x14ac:dyDescent="0.3">
      <c r="A18" s="97" t="s">
        <v>76</v>
      </c>
      <c r="B18" s="98"/>
      <c r="C18" s="96" t="s">
        <v>154</v>
      </c>
      <c r="D18" s="44">
        <v>9.8860445487045006</v>
      </c>
      <c r="E18" s="41">
        <v>1E-4</v>
      </c>
      <c r="F18" s="41" t="s">
        <v>152</v>
      </c>
      <c r="G18" s="44">
        <v>98860.445487044999</v>
      </c>
      <c r="H18" s="47"/>
    </row>
    <row r="19" spans="1:8" x14ac:dyDescent="0.3">
      <c r="A19" s="100">
        <v>1</v>
      </c>
      <c r="B19" s="42" t="s">
        <v>148</v>
      </c>
      <c r="C19" s="96"/>
      <c r="D19" s="44">
        <v>0</v>
      </c>
      <c r="E19" s="41"/>
      <c r="F19" s="41"/>
      <c r="G19" s="41"/>
      <c r="H19" s="99" t="s">
        <v>153</v>
      </c>
    </row>
    <row r="20" spans="1:8" x14ac:dyDescent="0.3">
      <c r="A20" s="96"/>
      <c r="B20" s="42" t="s">
        <v>149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150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151</v>
      </c>
      <c r="C22" s="96"/>
      <c r="D22" s="44">
        <v>9.8860445487045006</v>
      </c>
      <c r="E22" s="41"/>
      <c r="F22" s="41"/>
      <c r="G22" s="41"/>
      <c r="H22" s="99"/>
    </row>
    <row r="23" spans="1:8" x14ac:dyDescent="0.3">
      <c r="A23" s="96" t="s">
        <v>156</v>
      </c>
      <c r="B23" s="42" t="s">
        <v>148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149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150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151</v>
      </c>
      <c r="C26" s="37"/>
      <c r="D26" s="43">
        <v>462.69646744137998</v>
      </c>
      <c r="E26" s="41"/>
      <c r="F26" s="41"/>
      <c r="G26" s="41"/>
      <c r="H26" s="47"/>
    </row>
    <row r="27" spans="1:8" x14ac:dyDescent="0.3">
      <c r="A27" s="97" t="s">
        <v>76</v>
      </c>
      <c r="B27" s="98"/>
      <c r="C27" s="96" t="s">
        <v>158</v>
      </c>
      <c r="D27" s="44">
        <v>452.81042289267998</v>
      </c>
      <c r="E27" s="41">
        <v>0.79</v>
      </c>
      <c r="F27" s="41" t="s">
        <v>157</v>
      </c>
      <c r="G27" s="44">
        <v>573.17775049705995</v>
      </c>
      <c r="H27" s="47"/>
    </row>
    <row r="28" spans="1:8" x14ac:dyDescent="0.3">
      <c r="A28" s="100">
        <v>1</v>
      </c>
      <c r="B28" s="42" t="s">
        <v>148</v>
      </c>
      <c r="C28" s="96"/>
      <c r="D28" s="44">
        <v>0</v>
      </c>
      <c r="E28" s="41"/>
      <c r="F28" s="41"/>
      <c r="G28" s="41"/>
      <c r="H28" s="99" t="s">
        <v>25</v>
      </c>
    </row>
    <row r="29" spans="1:8" x14ac:dyDescent="0.3">
      <c r="A29" s="96"/>
      <c r="B29" s="42" t="s">
        <v>149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150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151</v>
      </c>
      <c r="C31" s="96"/>
      <c r="D31" s="44">
        <v>452.81042289267998</v>
      </c>
      <c r="E31" s="41"/>
      <c r="F31" s="41"/>
      <c r="G31" s="41"/>
      <c r="H31" s="99"/>
    </row>
    <row r="32" spans="1:8" x14ac:dyDescent="0.3">
      <c r="A32" s="96" t="s">
        <v>159</v>
      </c>
      <c r="B32" s="42" t="s">
        <v>148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6"/>
      <c r="B33" s="42" t="s">
        <v>149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150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151</v>
      </c>
      <c r="C35" s="37"/>
      <c r="D35" s="43">
        <v>471.59146744138002</v>
      </c>
      <c r="E35" s="41"/>
      <c r="F35" s="41"/>
      <c r="G35" s="41"/>
      <c r="H35" s="47"/>
    </row>
    <row r="36" spans="1:8" x14ac:dyDescent="0.3">
      <c r="A36" s="97" t="s">
        <v>76</v>
      </c>
      <c r="B36" s="98"/>
      <c r="C36" s="96" t="s">
        <v>161</v>
      </c>
      <c r="D36" s="44">
        <v>8.8949999999999996</v>
      </c>
      <c r="E36" s="41">
        <v>1</v>
      </c>
      <c r="F36" s="41" t="s">
        <v>160</v>
      </c>
      <c r="G36" s="44">
        <v>8.8949999999999996</v>
      </c>
      <c r="H36" s="47"/>
    </row>
    <row r="37" spans="1:8" x14ac:dyDescent="0.3">
      <c r="A37" s="100">
        <v>1</v>
      </c>
      <c r="B37" s="42" t="s">
        <v>148</v>
      </c>
      <c r="C37" s="96"/>
      <c r="D37" s="44">
        <v>0</v>
      </c>
      <c r="E37" s="41"/>
      <c r="F37" s="41"/>
      <c r="G37" s="41"/>
      <c r="H37" s="99" t="s">
        <v>31</v>
      </c>
    </row>
    <row r="38" spans="1:8" x14ac:dyDescent="0.3">
      <c r="A38" s="96"/>
      <c r="B38" s="42" t="s">
        <v>149</v>
      </c>
      <c r="C38" s="96"/>
      <c r="D38" s="44">
        <v>0</v>
      </c>
      <c r="E38" s="41"/>
      <c r="F38" s="41"/>
      <c r="G38" s="41"/>
      <c r="H38" s="99"/>
    </row>
    <row r="39" spans="1:8" x14ac:dyDescent="0.3">
      <c r="A39" s="96"/>
      <c r="B39" s="42" t="s">
        <v>150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151</v>
      </c>
      <c r="C40" s="96"/>
      <c r="D40" s="44">
        <v>8.8949999999999996</v>
      </c>
      <c r="E40" s="41"/>
      <c r="F40" s="41"/>
      <c r="G40" s="41"/>
      <c r="H40" s="99"/>
    </row>
    <row r="41" spans="1:8" ht="24.6" x14ac:dyDescent="0.3">
      <c r="A41" s="94" t="s">
        <v>25</v>
      </c>
      <c r="B41" s="95"/>
      <c r="C41" s="37"/>
      <c r="D41" s="43">
        <v>7855.7657085534001</v>
      </c>
      <c r="E41" s="41"/>
      <c r="F41" s="41"/>
      <c r="G41" s="41"/>
      <c r="H41" s="47"/>
    </row>
    <row r="42" spans="1:8" x14ac:dyDescent="0.3">
      <c r="A42" s="96" t="s">
        <v>162</v>
      </c>
      <c r="B42" s="42" t="s">
        <v>148</v>
      </c>
      <c r="C42" s="37"/>
      <c r="D42" s="43">
        <v>7354.8877054750001</v>
      </c>
      <c r="E42" s="41"/>
      <c r="F42" s="41"/>
      <c r="G42" s="41"/>
      <c r="H42" s="47"/>
    </row>
    <row r="43" spans="1:8" x14ac:dyDescent="0.3">
      <c r="A43" s="96"/>
      <c r="B43" s="42" t="s">
        <v>149</v>
      </c>
      <c r="C43" s="37"/>
      <c r="D43" s="43">
        <v>500.87800307838</v>
      </c>
      <c r="E43" s="41"/>
      <c r="F43" s="41"/>
      <c r="G43" s="41"/>
      <c r="H43" s="47"/>
    </row>
    <row r="44" spans="1:8" x14ac:dyDescent="0.3">
      <c r="A44" s="96"/>
      <c r="B44" s="42" t="s">
        <v>150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151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 t="s">
        <v>107</v>
      </c>
      <c r="B46" s="98"/>
      <c r="C46" s="96" t="s">
        <v>158</v>
      </c>
      <c r="D46" s="44">
        <v>7855.7657085534001</v>
      </c>
      <c r="E46" s="41">
        <v>0.79</v>
      </c>
      <c r="F46" s="41" t="s">
        <v>157</v>
      </c>
      <c r="G46" s="44">
        <v>9944.007226017</v>
      </c>
      <c r="H46" s="47"/>
    </row>
    <row r="47" spans="1:8" x14ac:dyDescent="0.3">
      <c r="A47" s="100">
        <v>1</v>
      </c>
      <c r="B47" s="42" t="s">
        <v>148</v>
      </c>
      <c r="C47" s="96"/>
      <c r="D47" s="44">
        <v>7354.8877054750001</v>
      </c>
      <c r="E47" s="41"/>
      <c r="F47" s="41"/>
      <c r="G47" s="41"/>
      <c r="H47" s="99" t="s">
        <v>25</v>
      </c>
    </row>
    <row r="48" spans="1:8" x14ac:dyDescent="0.3">
      <c r="A48" s="96"/>
      <c r="B48" s="42" t="s">
        <v>149</v>
      </c>
      <c r="C48" s="96"/>
      <c r="D48" s="44">
        <v>500.87800307838</v>
      </c>
      <c r="E48" s="41"/>
      <c r="F48" s="41"/>
      <c r="G48" s="41"/>
      <c r="H48" s="99"/>
    </row>
    <row r="49" spans="1:8" x14ac:dyDescent="0.3">
      <c r="A49" s="96"/>
      <c r="B49" s="42" t="s">
        <v>150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151</v>
      </c>
      <c r="C50" s="96"/>
      <c r="D50" s="44">
        <v>0</v>
      </c>
      <c r="E50" s="41"/>
      <c r="F50" s="41"/>
      <c r="G50" s="41"/>
      <c r="H50" s="99"/>
    </row>
    <row r="51" spans="1:8" ht="24.6" x14ac:dyDescent="0.3">
      <c r="A51" s="94" t="s">
        <v>60</v>
      </c>
      <c r="B51" s="95"/>
      <c r="C51" s="37"/>
      <c r="D51" s="43">
        <v>24.470702960869001</v>
      </c>
      <c r="E51" s="41"/>
      <c r="F51" s="41"/>
      <c r="G51" s="41"/>
      <c r="H51" s="47"/>
    </row>
    <row r="52" spans="1:8" x14ac:dyDescent="0.3">
      <c r="A52" s="96" t="s">
        <v>163</v>
      </c>
      <c r="B52" s="42" t="s">
        <v>148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/>
      <c r="B53" s="42" t="s">
        <v>149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150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151</v>
      </c>
      <c r="C55" s="37"/>
      <c r="D55" s="43">
        <v>23.886879431457999</v>
      </c>
      <c r="E55" s="41"/>
      <c r="F55" s="41"/>
      <c r="G55" s="41"/>
      <c r="H55" s="47"/>
    </row>
    <row r="56" spans="1:8" x14ac:dyDescent="0.3">
      <c r="A56" s="97" t="s">
        <v>109</v>
      </c>
      <c r="B56" s="98"/>
      <c r="C56" s="96" t="s">
        <v>158</v>
      </c>
      <c r="D56" s="44">
        <v>23.886879431457999</v>
      </c>
      <c r="E56" s="41">
        <v>0.79</v>
      </c>
      <c r="F56" s="41" t="s">
        <v>157</v>
      </c>
      <c r="G56" s="44">
        <v>30.236556242351998</v>
      </c>
      <c r="H56" s="47"/>
    </row>
    <row r="57" spans="1:8" x14ac:dyDescent="0.3">
      <c r="A57" s="100">
        <v>1</v>
      </c>
      <c r="B57" s="42" t="s">
        <v>148</v>
      </c>
      <c r="C57" s="96"/>
      <c r="D57" s="44">
        <v>0</v>
      </c>
      <c r="E57" s="41"/>
      <c r="F57" s="41"/>
      <c r="G57" s="41"/>
      <c r="H57" s="99" t="s">
        <v>25</v>
      </c>
    </row>
    <row r="58" spans="1:8" x14ac:dyDescent="0.3">
      <c r="A58" s="96"/>
      <c r="B58" s="42" t="s">
        <v>149</v>
      </c>
      <c r="C58" s="96"/>
      <c r="D58" s="44">
        <v>0</v>
      </c>
      <c r="E58" s="41"/>
      <c r="F58" s="41"/>
      <c r="G58" s="41"/>
      <c r="H58" s="99"/>
    </row>
    <row r="59" spans="1:8" x14ac:dyDescent="0.3">
      <c r="A59" s="96"/>
      <c r="B59" s="42" t="s">
        <v>150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151</v>
      </c>
      <c r="C60" s="96"/>
      <c r="D60" s="44">
        <v>23.886879431457999</v>
      </c>
      <c r="E60" s="41"/>
      <c r="F60" s="41"/>
      <c r="G60" s="41"/>
      <c r="H60" s="99"/>
    </row>
    <row r="61" spans="1:8" x14ac:dyDescent="0.3">
      <c r="A61" s="96" t="s">
        <v>164</v>
      </c>
      <c r="B61" s="42" t="s">
        <v>148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6"/>
      <c r="B62" s="42" t="s">
        <v>149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6"/>
      <c r="B63" s="42" t="s">
        <v>150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151</v>
      </c>
      <c r="C64" s="37"/>
      <c r="D64" s="43">
        <v>24.470702960869001</v>
      </c>
      <c r="E64" s="41"/>
      <c r="F64" s="41"/>
      <c r="G64" s="41"/>
      <c r="H64" s="47"/>
    </row>
    <row r="65" spans="1:8" x14ac:dyDescent="0.3">
      <c r="A65" s="97" t="s">
        <v>117</v>
      </c>
      <c r="B65" s="98"/>
      <c r="C65" s="96" t="s">
        <v>166</v>
      </c>
      <c r="D65" s="44">
        <v>0.58382352941175997</v>
      </c>
      <c r="E65" s="41">
        <v>0.01</v>
      </c>
      <c r="F65" s="41" t="s">
        <v>157</v>
      </c>
      <c r="G65" s="44">
        <v>58.382352941176002</v>
      </c>
      <c r="H65" s="47"/>
    </row>
    <row r="66" spans="1:8" x14ac:dyDescent="0.3">
      <c r="A66" s="100">
        <v>1</v>
      </c>
      <c r="B66" s="42" t="s">
        <v>148</v>
      </c>
      <c r="C66" s="96"/>
      <c r="D66" s="44">
        <v>0</v>
      </c>
      <c r="E66" s="41"/>
      <c r="F66" s="41"/>
      <c r="G66" s="41"/>
      <c r="H66" s="99" t="s">
        <v>165</v>
      </c>
    </row>
    <row r="67" spans="1:8" x14ac:dyDescent="0.3">
      <c r="A67" s="96"/>
      <c r="B67" s="42" t="s">
        <v>149</v>
      </c>
      <c r="C67" s="96"/>
      <c r="D67" s="44">
        <v>0</v>
      </c>
      <c r="E67" s="41"/>
      <c r="F67" s="41"/>
      <c r="G67" s="41"/>
      <c r="H67" s="99"/>
    </row>
    <row r="68" spans="1:8" x14ac:dyDescent="0.3">
      <c r="A68" s="96"/>
      <c r="B68" s="42" t="s">
        <v>150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151</v>
      </c>
      <c r="C69" s="96"/>
      <c r="D69" s="44">
        <v>0.58382352941175997</v>
      </c>
      <c r="E69" s="41"/>
      <c r="F69" s="41"/>
      <c r="G69" s="41"/>
      <c r="H69" s="99"/>
    </row>
    <row r="70" spans="1:8" ht="24.6" x14ac:dyDescent="0.3">
      <c r="A70" s="94" t="s">
        <v>112</v>
      </c>
      <c r="B70" s="95"/>
      <c r="C70" s="37"/>
      <c r="D70" s="43">
        <v>419.57647058822999</v>
      </c>
      <c r="E70" s="41"/>
      <c r="F70" s="41"/>
      <c r="G70" s="41"/>
      <c r="H70" s="47"/>
    </row>
    <row r="71" spans="1:8" x14ac:dyDescent="0.3">
      <c r="A71" s="96" t="s">
        <v>167</v>
      </c>
      <c r="B71" s="42" t="s">
        <v>148</v>
      </c>
      <c r="C71" s="37"/>
      <c r="D71" s="43">
        <v>393.74117647059001</v>
      </c>
      <c r="E71" s="41"/>
      <c r="F71" s="41"/>
      <c r="G71" s="41"/>
      <c r="H71" s="47"/>
    </row>
    <row r="72" spans="1:8" x14ac:dyDescent="0.3">
      <c r="A72" s="96"/>
      <c r="B72" s="42" t="s">
        <v>149</v>
      </c>
      <c r="C72" s="37"/>
      <c r="D72" s="43">
        <v>25.835294117646999</v>
      </c>
      <c r="E72" s="41"/>
      <c r="F72" s="41"/>
      <c r="G72" s="41"/>
      <c r="H72" s="47"/>
    </row>
    <row r="73" spans="1:8" x14ac:dyDescent="0.3">
      <c r="A73" s="96"/>
      <c r="B73" s="42" t="s">
        <v>150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151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 t="s">
        <v>114</v>
      </c>
      <c r="B75" s="98"/>
      <c r="C75" s="96" t="s">
        <v>166</v>
      </c>
      <c r="D75" s="44">
        <v>419.57647058822999</v>
      </c>
      <c r="E75" s="41">
        <v>0.01</v>
      </c>
      <c r="F75" s="41" t="s">
        <v>157</v>
      </c>
      <c r="G75" s="44">
        <v>41957.647058823997</v>
      </c>
      <c r="H75" s="47"/>
    </row>
    <row r="76" spans="1:8" x14ac:dyDescent="0.3">
      <c r="A76" s="100">
        <v>1</v>
      </c>
      <c r="B76" s="42" t="s">
        <v>148</v>
      </c>
      <c r="C76" s="96"/>
      <c r="D76" s="44">
        <v>393.74117647059001</v>
      </c>
      <c r="E76" s="41"/>
      <c r="F76" s="41"/>
      <c r="G76" s="41"/>
      <c r="H76" s="99" t="s">
        <v>165</v>
      </c>
    </row>
    <row r="77" spans="1:8" x14ac:dyDescent="0.3">
      <c r="A77" s="96"/>
      <c r="B77" s="42" t="s">
        <v>149</v>
      </c>
      <c r="C77" s="96"/>
      <c r="D77" s="44">
        <v>25.835294117646999</v>
      </c>
      <c r="E77" s="41"/>
      <c r="F77" s="41"/>
      <c r="G77" s="41"/>
      <c r="H77" s="99"/>
    </row>
    <row r="78" spans="1:8" x14ac:dyDescent="0.3">
      <c r="A78" s="96"/>
      <c r="B78" s="42" t="s">
        <v>150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151</v>
      </c>
      <c r="C79" s="96"/>
      <c r="D79" s="44">
        <v>0</v>
      </c>
      <c r="E79" s="41"/>
      <c r="F79" s="41"/>
      <c r="G79" s="41"/>
      <c r="H79" s="99"/>
    </row>
    <row r="80" spans="1:8" ht="24.6" x14ac:dyDescent="0.3">
      <c r="A80" s="94" t="s">
        <v>119</v>
      </c>
      <c r="B80" s="95"/>
      <c r="C80" s="37"/>
      <c r="D80" s="43">
        <v>225.26474264217001</v>
      </c>
      <c r="E80" s="41"/>
      <c r="F80" s="41"/>
      <c r="G80" s="41"/>
      <c r="H80" s="47"/>
    </row>
    <row r="81" spans="1:8" x14ac:dyDescent="0.3">
      <c r="A81" s="96" t="s">
        <v>168</v>
      </c>
      <c r="B81" s="42" t="s">
        <v>148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149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150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6"/>
      <c r="B84" s="42" t="s">
        <v>151</v>
      </c>
      <c r="C84" s="37"/>
      <c r="D84" s="43">
        <v>39.431593242741002</v>
      </c>
      <c r="E84" s="41"/>
      <c r="F84" s="41"/>
      <c r="G84" s="41"/>
      <c r="H84" s="47"/>
    </row>
    <row r="85" spans="1:8" x14ac:dyDescent="0.3">
      <c r="A85" s="97" t="s">
        <v>119</v>
      </c>
      <c r="B85" s="98"/>
      <c r="C85" s="96" t="s">
        <v>166</v>
      </c>
      <c r="D85" s="44">
        <v>39.431593242741002</v>
      </c>
      <c r="E85" s="41">
        <v>0.01</v>
      </c>
      <c r="F85" s="41" t="s">
        <v>157</v>
      </c>
      <c r="G85" s="44">
        <v>3943.1593242741001</v>
      </c>
      <c r="H85" s="47"/>
    </row>
    <row r="86" spans="1:8" x14ac:dyDescent="0.3">
      <c r="A86" s="100">
        <v>1</v>
      </c>
      <c r="B86" s="42" t="s">
        <v>148</v>
      </c>
      <c r="C86" s="96"/>
      <c r="D86" s="44">
        <v>0</v>
      </c>
      <c r="E86" s="41"/>
      <c r="F86" s="41"/>
      <c r="G86" s="41"/>
      <c r="H86" s="99" t="s">
        <v>165</v>
      </c>
    </row>
    <row r="87" spans="1:8" x14ac:dyDescent="0.3">
      <c r="A87" s="96"/>
      <c r="B87" s="42" t="s">
        <v>149</v>
      </c>
      <c r="C87" s="96"/>
      <c r="D87" s="44">
        <v>0</v>
      </c>
      <c r="E87" s="41"/>
      <c r="F87" s="41"/>
      <c r="G87" s="41"/>
      <c r="H87" s="99"/>
    </row>
    <row r="88" spans="1:8" x14ac:dyDescent="0.3">
      <c r="A88" s="96"/>
      <c r="B88" s="42" t="s">
        <v>150</v>
      </c>
      <c r="C88" s="96"/>
      <c r="D88" s="44">
        <v>0</v>
      </c>
      <c r="E88" s="41"/>
      <c r="F88" s="41"/>
      <c r="G88" s="41"/>
      <c r="H88" s="99"/>
    </row>
    <row r="89" spans="1:8" x14ac:dyDescent="0.3">
      <c r="A89" s="96"/>
      <c r="B89" s="42" t="s">
        <v>151</v>
      </c>
      <c r="C89" s="96"/>
      <c r="D89" s="44">
        <v>39.431593242741002</v>
      </c>
      <c r="E89" s="41"/>
      <c r="F89" s="41"/>
      <c r="G89" s="41"/>
      <c r="H89" s="99"/>
    </row>
    <row r="90" spans="1:8" x14ac:dyDescent="0.3">
      <c r="A90" s="96" t="s">
        <v>169</v>
      </c>
      <c r="B90" s="42" t="s">
        <v>148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/>
      <c r="B91" s="42" t="s">
        <v>149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6"/>
      <c r="B92" s="42" t="s">
        <v>150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6"/>
      <c r="B93" s="42" t="s">
        <v>151</v>
      </c>
      <c r="C93" s="37"/>
      <c r="D93" s="43">
        <v>225.26474264217001</v>
      </c>
      <c r="E93" s="41"/>
      <c r="F93" s="41"/>
      <c r="G93" s="41"/>
      <c r="H93" s="47"/>
    </row>
    <row r="94" spans="1:8" x14ac:dyDescent="0.3">
      <c r="A94" s="97" t="s">
        <v>119</v>
      </c>
      <c r="B94" s="98"/>
      <c r="C94" s="96" t="s">
        <v>170</v>
      </c>
      <c r="D94" s="44">
        <v>185.83314939943</v>
      </c>
      <c r="E94" s="41">
        <v>0.25</v>
      </c>
      <c r="F94" s="41" t="s">
        <v>157</v>
      </c>
      <c r="G94" s="44">
        <v>743.33259759774</v>
      </c>
      <c r="H94" s="47"/>
    </row>
    <row r="95" spans="1:8" x14ac:dyDescent="0.3">
      <c r="A95" s="100">
        <v>1</v>
      </c>
      <c r="B95" s="42" t="s">
        <v>148</v>
      </c>
      <c r="C95" s="96"/>
      <c r="D95" s="44">
        <v>0</v>
      </c>
      <c r="E95" s="41"/>
      <c r="F95" s="41"/>
      <c r="G95" s="41"/>
      <c r="H95" s="99" t="s">
        <v>29</v>
      </c>
    </row>
    <row r="96" spans="1:8" x14ac:dyDescent="0.3">
      <c r="A96" s="96"/>
      <c r="B96" s="42" t="s">
        <v>149</v>
      </c>
      <c r="C96" s="96"/>
      <c r="D96" s="44">
        <v>0</v>
      </c>
      <c r="E96" s="41"/>
      <c r="F96" s="41"/>
      <c r="G96" s="41"/>
      <c r="H96" s="99"/>
    </row>
    <row r="97" spans="1:8" x14ac:dyDescent="0.3">
      <c r="A97" s="96"/>
      <c r="B97" s="42" t="s">
        <v>150</v>
      </c>
      <c r="C97" s="96"/>
      <c r="D97" s="44">
        <v>0</v>
      </c>
      <c r="E97" s="41"/>
      <c r="F97" s="41"/>
      <c r="G97" s="41"/>
      <c r="H97" s="99"/>
    </row>
    <row r="98" spans="1:8" x14ac:dyDescent="0.3">
      <c r="A98" s="96"/>
      <c r="B98" s="42" t="s">
        <v>151</v>
      </c>
      <c r="C98" s="96"/>
      <c r="D98" s="44">
        <v>185.83314939943</v>
      </c>
      <c r="E98" s="41"/>
      <c r="F98" s="41"/>
      <c r="G98" s="41"/>
      <c r="H98" s="99"/>
    </row>
    <row r="99" spans="1:8" ht="24.6" x14ac:dyDescent="0.3">
      <c r="A99" s="94" t="s">
        <v>29</v>
      </c>
      <c r="B99" s="95"/>
      <c r="C99" s="37"/>
      <c r="D99" s="43">
        <v>184.8062926266</v>
      </c>
      <c r="E99" s="41"/>
      <c r="F99" s="41"/>
      <c r="G99" s="41"/>
      <c r="H99" s="47"/>
    </row>
    <row r="100" spans="1:8" x14ac:dyDescent="0.3">
      <c r="A100" s="96" t="s">
        <v>171</v>
      </c>
      <c r="B100" s="42" t="s">
        <v>148</v>
      </c>
      <c r="C100" s="37"/>
      <c r="D100" s="43">
        <v>111.90141660947</v>
      </c>
      <c r="E100" s="41"/>
      <c r="F100" s="41"/>
      <c r="G100" s="41"/>
      <c r="H100" s="47"/>
    </row>
    <row r="101" spans="1:8" x14ac:dyDescent="0.3">
      <c r="A101" s="96"/>
      <c r="B101" s="42" t="s">
        <v>149</v>
      </c>
      <c r="C101" s="37"/>
      <c r="D101" s="43">
        <v>72.904876017136999</v>
      </c>
      <c r="E101" s="41"/>
      <c r="F101" s="41"/>
      <c r="G101" s="41"/>
      <c r="H101" s="47"/>
    </row>
    <row r="102" spans="1:8" x14ac:dyDescent="0.3">
      <c r="A102" s="96"/>
      <c r="B102" s="42" t="s">
        <v>150</v>
      </c>
      <c r="C102" s="37"/>
      <c r="D102" s="43">
        <v>0</v>
      </c>
      <c r="E102" s="41"/>
      <c r="F102" s="41"/>
      <c r="G102" s="41"/>
      <c r="H102" s="47"/>
    </row>
    <row r="103" spans="1:8" x14ac:dyDescent="0.3">
      <c r="A103" s="96"/>
      <c r="B103" s="42" t="s">
        <v>151</v>
      </c>
      <c r="C103" s="37"/>
      <c r="D103" s="43">
        <v>0</v>
      </c>
      <c r="E103" s="41"/>
      <c r="F103" s="41"/>
      <c r="G103" s="41"/>
      <c r="H103" s="47"/>
    </row>
    <row r="104" spans="1:8" x14ac:dyDescent="0.3">
      <c r="A104" s="97" t="s">
        <v>122</v>
      </c>
      <c r="B104" s="98"/>
      <c r="C104" s="96" t="s">
        <v>170</v>
      </c>
      <c r="D104" s="44">
        <v>184.8062926266</v>
      </c>
      <c r="E104" s="41">
        <v>0.25</v>
      </c>
      <c r="F104" s="41" t="s">
        <v>157</v>
      </c>
      <c r="G104" s="44">
        <v>739.22517050641</v>
      </c>
      <c r="H104" s="47"/>
    </row>
    <row r="105" spans="1:8" x14ac:dyDescent="0.3">
      <c r="A105" s="100">
        <v>1</v>
      </c>
      <c r="B105" s="42" t="s">
        <v>148</v>
      </c>
      <c r="C105" s="96"/>
      <c r="D105" s="44">
        <v>111.90141660947</v>
      </c>
      <c r="E105" s="41"/>
      <c r="F105" s="41"/>
      <c r="G105" s="41"/>
      <c r="H105" s="99" t="s">
        <v>29</v>
      </c>
    </row>
    <row r="106" spans="1:8" x14ac:dyDescent="0.3">
      <c r="A106" s="96"/>
      <c r="B106" s="42" t="s">
        <v>149</v>
      </c>
      <c r="C106" s="96"/>
      <c r="D106" s="44">
        <v>72.904876017136999</v>
      </c>
      <c r="E106" s="41"/>
      <c r="F106" s="41"/>
      <c r="G106" s="41"/>
      <c r="H106" s="99"/>
    </row>
    <row r="107" spans="1:8" x14ac:dyDescent="0.3">
      <c r="A107" s="96"/>
      <c r="B107" s="42" t="s">
        <v>150</v>
      </c>
      <c r="C107" s="96"/>
      <c r="D107" s="44">
        <v>0</v>
      </c>
      <c r="E107" s="41"/>
      <c r="F107" s="41"/>
      <c r="G107" s="41"/>
      <c r="H107" s="99"/>
    </row>
    <row r="108" spans="1:8" x14ac:dyDescent="0.3">
      <c r="A108" s="96"/>
      <c r="B108" s="42" t="s">
        <v>151</v>
      </c>
      <c r="C108" s="96"/>
      <c r="D108" s="44">
        <v>0</v>
      </c>
      <c r="E108" s="41"/>
      <c r="F108" s="41"/>
      <c r="G108" s="41"/>
      <c r="H108" s="99"/>
    </row>
    <row r="109" spans="1:8" ht="24.6" x14ac:dyDescent="0.3">
      <c r="A109" s="94" t="s">
        <v>124</v>
      </c>
      <c r="B109" s="95"/>
      <c r="C109" s="37"/>
      <c r="D109" s="43">
        <v>44.587422450379002</v>
      </c>
      <c r="E109" s="41"/>
      <c r="F109" s="41"/>
      <c r="G109" s="41"/>
      <c r="H109" s="47"/>
    </row>
    <row r="110" spans="1:8" x14ac:dyDescent="0.3">
      <c r="A110" s="96" t="s">
        <v>172</v>
      </c>
      <c r="B110" s="42" t="s">
        <v>148</v>
      </c>
      <c r="C110" s="37"/>
      <c r="D110" s="43">
        <v>0</v>
      </c>
      <c r="E110" s="41"/>
      <c r="F110" s="41"/>
      <c r="G110" s="41"/>
      <c r="H110" s="47"/>
    </row>
    <row r="111" spans="1:8" x14ac:dyDescent="0.3">
      <c r="A111" s="96"/>
      <c r="B111" s="42" t="s">
        <v>149</v>
      </c>
      <c r="C111" s="37"/>
      <c r="D111" s="43">
        <v>0</v>
      </c>
      <c r="E111" s="41"/>
      <c r="F111" s="41"/>
      <c r="G111" s="41"/>
      <c r="H111" s="47"/>
    </row>
    <row r="112" spans="1:8" x14ac:dyDescent="0.3">
      <c r="A112" s="96"/>
      <c r="B112" s="42" t="s">
        <v>150</v>
      </c>
      <c r="C112" s="37"/>
      <c r="D112" s="43">
        <v>0</v>
      </c>
      <c r="E112" s="41"/>
      <c r="F112" s="41"/>
      <c r="G112" s="41"/>
      <c r="H112" s="47"/>
    </row>
    <row r="113" spans="1:8" x14ac:dyDescent="0.3">
      <c r="A113" s="96"/>
      <c r="B113" s="42" t="s">
        <v>151</v>
      </c>
      <c r="C113" s="37"/>
      <c r="D113" s="43">
        <v>44.587422450379002</v>
      </c>
      <c r="E113" s="41"/>
      <c r="F113" s="41"/>
      <c r="G113" s="41"/>
      <c r="H113" s="47"/>
    </row>
    <row r="114" spans="1:8" x14ac:dyDescent="0.3">
      <c r="A114" s="97" t="s">
        <v>126</v>
      </c>
      <c r="B114" s="98"/>
      <c r="C114" s="96" t="s">
        <v>170</v>
      </c>
      <c r="D114" s="44">
        <v>44.587422450379002</v>
      </c>
      <c r="E114" s="41">
        <v>0.25</v>
      </c>
      <c r="F114" s="41" t="s">
        <v>157</v>
      </c>
      <c r="G114" s="44">
        <v>178.34968980151999</v>
      </c>
      <c r="H114" s="47"/>
    </row>
    <row r="115" spans="1:8" x14ac:dyDescent="0.3">
      <c r="A115" s="100">
        <v>1</v>
      </c>
      <c r="B115" s="42" t="s">
        <v>148</v>
      </c>
      <c r="C115" s="96"/>
      <c r="D115" s="44">
        <v>0</v>
      </c>
      <c r="E115" s="41"/>
      <c r="F115" s="41"/>
      <c r="G115" s="41"/>
      <c r="H115" s="99" t="s">
        <v>29</v>
      </c>
    </row>
    <row r="116" spans="1:8" x14ac:dyDescent="0.3">
      <c r="A116" s="96"/>
      <c r="B116" s="42" t="s">
        <v>149</v>
      </c>
      <c r="C116" s="96"/>
      <c r="D116" s="44">
        <v>0</v>
      </c>
      <c r="E116" s="41"/>
      <c r="F116" s="41"/>
      <c r="G116" s="41"/>
      <c r="H116" s="99"/>
    </row>
    <row r="117" spans="1:8" x14ac:dyDescent="0.3">
      <c r="A117" s="96"/>
      <c r="B117" s="42" t="s">
        <v>150</v>
      </c>
      <c r="C117" s="96"/>
      <c r="D117" s="44">
        <v>0</v>
      </c>
      <c r="E117" s="41"/>
      <c r="F117" s="41"/>
      <c r="G117" s="41"/>
      <c r="H117" s="99"/>
    </row>
    <row r="118" spans="1:8" x14ac:dyDescent="0.3">
      <c r="A118" s="96"/>
      <c r="B118" s="42" t="s">
        <v>151</v>
      </c>
      <c r="C118" s="96"/>
      <c r="D118" s="44">
        <v>44.587422450379002</v>
      </c>
      <c r="E118" s="41"/>
      <c r="F118" s="41"/>
      <c r="G118" s="41"/>
      <c r="H118" s="99"/>
    </row>
    <row r="119" spans="1:8" ht="24.6" x14ac:dyDescent="0.3">
      <c r="A119" s="94"/>
      <c r="B119" s="95"/>
      <c r="C119" s="37"/>
      <c r="D119" s="43">
        <v>77.47</v>
      </c>
      <c r="E119" s="41"/>
      <c r="F119" s="41"/>
      <c r="G119" s="41"/>
      <c r="H119" s="47"/>
    </row>
    <row r="120" spans="1:8" x14ac:dyDescent="0.3">
      <c r="A120" s="96" t="s">
        <v>173</v>
      </c>
      <c r="B120" s="42" t="s">
        <v>148</v>
      </c>
      <c r="C120" s="37"/>
      <c r="D120" s="43">
        <v>71.25</v>
      </c>
      <c r="E120" s="41"/>
      <c r="F120" s="41"/>
      <c r="G120" s="41"/>
      <c r="H120" s="47"/>
    </row>
    <row r="121" spans="1:8" x14ac:dyDescent="0.3">
      <c r="A121" s="96"/>
      <c r="B121" s="42" t="s">
        <v>149</v>
      </c>
      <c r="C121" s="37"/>
      <c r="D121" s="43">
        <v>6.22</v>
      </c>
      <c r="E121" s="41"/>
      <c r="F121" s="41"/>
      <c r="G121" s="41"/>
      <c r="H121" s="47"/>
    </row>
    <row r="122" spans="1:8" x14ac:dyDescent="0.3">
      <c r="A122" s="96"/>
      <c r="B122" s="42" t="s">
        <v>150</v>
      </c>
      <c r="C122" s="37"/>
      <c r="D122" s="43">
        <v>0</v>
      </c>
      <c r="E122" s="41"/>
      <c r="F122" s="41"/>
      <c r="G122" s="41"/>
      <c r="H122" s="47"/>
    </row>
    <row r="123" spans="1:8" x14ac:dyDescent="0.3">
      <c r="A123" s="96"/>
      <c r="B123" s="42" t="s">
        <v>151</v>
      </c>
      <c r="C123" s="37"/>
      <c r="D123" s="43">
        <v>0</v>
      </c>
      <c r="E123" s="41"/>
      <c r="F123" s="41"/>
      <c r="G123" s="41"/>
      <c r="H123" s="47"/>
    </row>
    <row r="124" spans="1:8" x14ac:dyDescent="0.3">
      <c r="A124" s="97" t="s">
        <v>130</v>
      </c>
      <c r="B124" s="98"/>
      <c r="C124" s="96" t="s">
        <v>161</v>
      </c>
      <c r="D124" s="44">
        <v>77.47</v>
      </c>
      <c r="E124" s="41">
        <v>1</v>
      </c>
      <c r="F124" s="41" t="s">
        <v>160</v>
      </c>
      <c r="G124" s="44">
        <v>77.47</v>
      </c>
      <c r="H124" s="47"/>
    </row>
    <row r="125" spans="1:8" x14ac:dyDescent="0.3">
      <c r="A125" s="100">
        <v>1</v>
      </c>
      <c r="B125" s="42" t="s">
        <v>148</v>
      </c>
      <c r="C125" s="96"/>
      <c r="D125" s="44">
        <v>71.25</v>
      </c>
      <c r="E125" s="41"/>
      <c r="F125" s="41"/>
      <c r="G125" s="41"/>
      <c r="H125" s="99" t="s">
        <v>31</v>
      </c>
    </row>
    <row r="126" spans="1:8" x14ac:dyDescent="0.3">
      <c r="A126" s="96"/>
      <c r="B126" s="42" t="s">
        <v>149</v>
      </c>
      <c r="C126" s="96"/>
      <c r="D126" s="44">
        <v>6.22</v>
      </c>
      <c r="E126" s="41"/>
      <c r="F126" s="41"/>
      <c r="G126" s="41"/>
      <c r="H126" s="99"/>
    </row>
    <row r="127" spans="1:8" x14ac:dyDescent="0.3">
      <c r="A127" s="96"/>
      <c r="B127" s="42" t="s">
        <v>150</v>
      </c>
      <c r="C127" s="96"/>
      <c r="D127" s="44">
        <v>0</v>
      </c>
      <c r="E127" s="41"/>
      <c r="F127" s="41"/>
      <c r="G127" s="41"/>
      <c r="H127" s="99"/>
    </row>
    <row r="128" spans="1:8" x14ac:dyDescent="0.3">
      <c r="A128" s="96"/>
      <c r="B128" s="42" t="s">
        <v>151</v>
      </c>
      <c r="C128" s="96"/>
      <c r="D128" s="44">
        <v>0</v>
      </c>
      <c r="E128" s="41"/>
      <c r="F128" s="41"/>
      <c r="G128" s="41"/>
      <c r="H128" s="99"/>
    </row>
    <row r="129" spans="1:8" ht="24.6" x14ac:dyDescent="0.3">
      <c r="A129" s="94" t="s">
        <v>33</v>
      </c>
      <c r="B129" s="95"/>
      <c r="C129" s="37"/>
      <c r="D129" s="43">
        <v>2670.9422872429</v>
      </c>
      <c r="E129" s="41"/>
      <c r="F129" s="41"/>
      <c r="G129" s="41"/>
      <c r="H129" s="47"/>
    </row>
    <row r="130" spans="1:8" x14ac:dyDescent="0.3">
      <c r="A130" s="96" t="s">
        <v>174</v>
      </c>
      <c r="B130" s="42" t="s">
        <v>148</v>
      </c>
      <c r="C130" s="37"/>
      <c r="D130" s="43">
        <v>158.91725207690001</v>
      </c>
      <c r="E130" s="41"/>
      <c r="F130" s="41"/>
      <c r="G130" s="41"/>
      <c r="H130" s="47"/>
    </row>
    <row r="131" spans="1:8" x14ac:dyDescent="0.3">
      <c r="A131" s="96"/>
      <c r="B131" s="42" t="s">
        <v>149</v>
      </c>
      <c r="C131" s="37"/>
      <c r="D131" s="43">
        <v>182.39961308968</v>
      </c>
      <c r="E131" s="41"/>
      <c r="F131" s="41"/>
      <c r="G131" s="41"/>
      <c r="H131" s="47"/>
    </row>
    <row r="132" spans="1:8" x14ac:dyDescent="0.3">
      <c r="A132" s="96"/>
      <c r="B132" s="42" t="s">
        <v>150</v>
      </c>
      <c r="C132" s="37"/>
      <c r="D132" s="43">
        <v>2270.0862055502998</v>
      </c>
      <c r="E132" s="41"/>
      <c r="F132" s="41"/>
      <c r="G132" s="41"/>
      <c r="H132" s="47"/>
    </row>
    <row r="133" spans="1:8" x14ac:dyDescent="0.3">
      <c r="A133" s="96"/>
      <c r="B133" s="42" t="s">
        <v>151</v>
      </c>
      <c r="C133" s="37"/>
      <c r="D133" s="43">
        <v>0</v>
      </c>
      <c r="E133" s="41"/>
      <c r="F133" s="41"/>
      <c r="G133" s="41"/>
      <c r="H133" s="47"/>
    </row>
    <row r="134" spans="1:8" x14ac:dyDescent="0.3">
      <c r="A134" s="97" t="s">
        <v>134</v>
      </c>
      <c r="B134" s="98"/>
      <c r="C134" s="96" t="s">
        <v>175</v>
      </c>
      <c r="D134" s="44">
        <v>2611.4030707168999</v>
      </c>
      <c r="E134" s="41">
        <v>1</v>
      </c>
      <c r="F134" s="41" t="s">
        <v>160</v>
      </c>
      <c r="G134" s="44">
        <v>2611.4030707168999</v>
      </c>
      <c r="H134" s="47"/>
    </row>
    <row r="135" spans="1:8" x14ac:dyDescent="0.3">
      <c r="A135" s="100">
        <v>1</v>
      </c>
      <c r="B135" s="42" t="s">
        <v>148</v>
      </c>
      <c r="C135" s="96"/>
      <c r="D135" s="44">
        <v>158.91725207690001</v>
      </c>
      <c r="E135" s="41"/>
      <c r="F135" s="41"/>
      <c r="G135" s="41"/>
      <c r="H135" s="99" t="s">
        <v>33</v>
      </c>
    </row>
    <row r="136" spans="1:8" x14ac:dyDescent="0.3">
      <c r="A136" s="96"/>
      <c r="B136" s="42" t="s">
        <v>149</v>
      </c>
      <c r="C136" s="96"/>
      <c r="D136" s="44">
        <v>182.39961308968</v>
      </c>
      <c r="E136" s="41"/>
      <c r="F136" s="41"/>
      <c r="G136" s="41"/>
      <c r="H136" s="99"/>
    </row>
    <row r="137" spans="1:8" x14ac:dyDescent="0.3">
      <c r="A137" s="96"/>
      <c r="B137" s="42" t="s">
        <v>150</v>
      </c>
      <c r="C137" s="96"/>
      <c r="D137" s="44">
        <v>2270.0862055502998</v>
      </c>
      <c r="E137" s="41"/>
      <c r="F137" s="41"/>
      <c r="G137" s="41"/>
      <c r="H137" s="99"/>
    </row>
    <row r="138" spans="1:8" x14ac:dyDescent="0.3">
      <c r="A138" s="96"/>
      <c r="B138" s="42" t="s">
        <v>151</v>
      </c>
      <c r="C138" s="96"/>
      <c r="D138" s="44">
        <v>0</v>
      </c>
      <c r="E138" s="41"/>
      <c r="F138" s="41"/>
      <c r="G138" s="41"/>
      <c r="H138" s="99"/>
    </row>
    <row r="139" spans="1:8" x14ac:dyDescent="0.3">
      <c r="A139" s="96" t="s">
        <v>176</v>
      </c>
      <c r="B139" s="42" t="s">
        <v>148</v>
      </c>
      <c r="C139" s="37"/>
      <c r="D139" s="43">
        <v>158.91725207690001</v>
      </c>
      <c r="E139" s="41"/>
      <c r="F139" s="41"/>
      <c r="G139" s="41"/>
      <c r="H139" s="47"/>
    </row>
    <row r="140" spans="1:8" x14ac:dyDescent="0.3">
      <c r="A140" s="96"/>
      <c r="B140" s="42" t="s">
        <v>149</v>
      </c>
      <c r="C140" s="37"/>
      <c r="D140" s="43">
        <v>182.39961308968</v>
      </c>
      <c r="E140" s="41"/>
      <c r="F140" s="41"/>
      <c r="G140" s="41"/>
      <c r="H140" s="47"/>
    </row>
    <row r="141" spans="1:8" x14ac:dyDescent="0.3">
      <c r="A141" s="96"/>
      <c r="B141" s="42" t="s">
        <v>150</v>
      </c>
      <c r="C141" s="37"/>
      <c r="D141" s="43">
        <v>2270.0862055502998</v>
      </c>
      <c r="E141" s="41"/>
      <c r="F141" s="41"/>
      <c r="G141" s="41"/>
      <c r="H141" s="47"/>
    </row>
    <row r="142" spans="1:8" x14ac:dyDescent="0.3">
      <c r="A142" s="96"/>
      <c r="B142" s="42" t="s">
        <v>151</v>
      </c>
      <c r="C142" s="37"/>
      <c r="D142" s="43">
        <v>59.539216526022003</v>
      </c>
      <c r="E142" s="41"/>
      <c r="F142" s="41"/>
      <c r="G142" s="41"/>
      <c r="H142" s="47"/>
    </row>
    <row r="143" spans="1:8" x14ac:dyDescent="0.3">
      <c r="A143" s="97" t="s">
        <v>136</v>
      </c>
      <c r="B143" s="98"/>
      <c r="C143" s="96" t="s">
        <v>175</v>
      </c>
      <c r="D143" s="44">
        <v>59.539216526022003</v>
      </c>
      <c r="E143" s="41">
        <v>1</v>
      </c>
      <c r="F143" s="41" t="s">
        <v>160</v>
      </c>
      <c r="G143" s="44">
        <v>59.539216526022003</v>
      </c>
      <c r="H143" s="47"/>
    </row>
    <row r="144" spans="1:8" x14ac:dyDescent="0.3">
      <c r="A144" s="100">
        <v>1</v>
      </c>
      <c r="B144" s="42" t="s">
        <v>148</v>
      </c>
      <c r="C144" s="96"/>
      <c r="D144" s="44">
        <v>0</v>
      </c>
      <c r="E144" s="41"/>
      <c r="F144" s="41"/>
      <c r="G144" s="41"/>
      <c r="H144" s="99" t="s">
        <v>33</v>
      </c>
    </row>
    <row r="145" spans="1:8" x14ac:dyDescent="0.3">
      <c r="A145" s="96"/>
      <c r="B145" s="42" t="s">
        <v>149</v>
      </c>
      <c r="C145" s="96"/>
      <c r="D145" s="44">
        <v>0</v>
      </c>
      <c r="E145" s="41"/>
      <c r="F145" s="41"/>
      <c r="G145" s="41"/>
      <c r="H145" s="99"/>
    </row>
    <row r="146" spans="1:8" x14ac:dyDescent="0.3">
      <c r="A146" s="96"/>
      <c r="B146" s="42" t="s">
        <v>150</v>
      </c>
      <c r="C146" s="96"/>
      <c r="D146" s="44">
        <v>0</v>
      </c>
      <c r="E146" s="41"/>
      <c r="F146" s="41"/>
      <c r="G146" s="41"/>
      <c r="H146" s="99"/>
    </row>
    <row r="147" spans="1:8" x14ac:dyDescent="0.3">
      <c r="A147" s="96"/>
      <c r="B147" s="42" t="s">
        <v>151</v>
      </c>
      <c r="C147" s="96"/>
      <c r="D147" s="44">
        <v>59.539216526022003</v>
      </c>
      <c r="E147" s="41"/>
      <c r="F147" s="41"/>
      <c r="G147" s="41"/>
      <c r="H147" s="99"/>
    </row>
    <row r="148" spans="1:8" ht="24.6" x14ac:dyDescent="0.3">
      <c r="A148" s="94" t="s">
        <v>138</v>
      </c>
      <c r="B148" s="95"/>
      <c r="C148" s="37"/>
      <c r="D148" s="43">
        <v>361.56212181772003</v>
      </c>
      <c r="E148" s="41"/>
      <c r="F148" s="41"/>
      <c r="G148" s="41"/>
      <c r="H148" s="47"/>
    </row>
    <row r="149" spans="1:8" x14ac:dyDescent="0.3">
      <c r="A149" s="96" t="s">
        <v>177</v>
      </c>
      <c r="B149" s="42" t="s">
        <v>148</v>
      </c>
      <c r="C149" s="37"/>
      <c r="D149" s="43">
        <v>0</v>
      </c>
      <c r="E149" s="41"/>
      <c r="F149" s="41"/>
      <c r="G149" s="41"/>
      <c r="H149" s="47"/>
    </row>
    <row r="150" spans="1:8" x14ac:dyDescent="0.3">
      <c r="A150" s="96"/>
      <c r="B150" s="42" t="s">
        <v>149</v>
      </c>
      <c r="C150" s="37"/>
      <c r="D150" s="43">
        <v>0</v>
      </c>
      <c r="E150" s="41"/>
      <c r="F150" s="41"/>
      <c r="G150" s="41"/>
      <c r="H150" s="47"/>
    </row>
    <row r="151" spans="1:8" x14ac:dyDescent="0.3">
      <c r="A151" s="96"/>
      <c r="B151" s="42" t="s">
        <v>150</v>
      </c>
      <c r="C151" s="37"/>
      <c r="D151" s="43">
        <v>0</v>
      </c>
      <c r="E151" s="41"/>
      <c r="F151" s="41"/>
      <c r="G151" s="41"/>
      <c r="H151" s="47"/>
    </row>
    <row r="152" spans="1:8" x14ac:dyDescent="0.3">
      <c r="A152" s="96"/>
      <c r="B152" s="42" t="s">
        <v>151</v>
      </c>
      <c r="C152" s="37"/>
      <c r="D152" s="43">
        <v>361.56212181772003</v>
      </c>
      <c r="E152" s="41"/>
      <c r="F152" s="41"/>
      <c r="G152" s="41"/>
      <c r="H152" s="47"/>
    </row>
    <row r="153" spans="1:8" x14ac:dyDescent="0.3">
      <c r="A153" s="97" t="s">
        <v>76</v>
      </c>
      <c r="B153" s="98"/>
      <c r="C153" s="96" t="s">
        <v>175</v>
      </c>
      <c r="D153" s="44">
        <v>361.56212181772003</v>
      </c>
      <c r="E153" s="41">
        <v>1</v>
      </c>
      <c r="F153" s="41" t="s">
        <v>160</v>
      </c>
      <c r="G153" s="44">
        <v>361.56212181772003</v>
      </c>
      <c r="H153" s="47"/>
    </row>
    <row r="154" spans="1:8" x14ac:dyDescent="0.3">
      <c r="A154" s="100">
        <v>1</v>
      </c>
      <c r="B154" s="42" t="s">
        <v>148</v>
      </c>
      <c r="C154" s="96"/>
      <c r="D154" s="44">
        <v>0</v>
      </c>
      <c r="E154" s="41"/>
      <c r="F154" s="41"/>
      <c r="G154" s="41"/>
      <c r="H154" s="99" t="s">
        <v>33</v>
      </c>
    </row>
    <row r="155" spans="1:8" x14ac:dyDescent="0.3">
      <c r="A155" s="96"/>
      <c r="B155" s="42" t="s">
        <v>149</v>
      </c>
      <c r="C155" s="96"/>
      <c r="D155" s="44">
        <v>0</v>
      </c>
      <c r="E155" s="41"/>
      <c r="F155" s="41"/>
      <c r="G155" s="41"/>
      <c r="H155" s="99"/>
    </row>
    <row r="156" spans="1:8" x14ac:dyDescent="0.3">
      <c r="A156" s="96"/>
      <c r="B156" s="42" t="s">
        <v>150</v>
      </c>
      <c r="C156" s="96"/>
      <c r="D156" s="44">
        <v>0</v>
      </c>
      <c r="E156" s="41"/>
      <c r="F156" s="41"/>
      <c r="G156" s="41"/>
      <c r="H156" s="99"/>
    </row>
    <row r="157" spans="1:8" x14ac:dyDescent="0.3">
      <c r="A157" s="96"/>
      <c r="B157" s="42" t="s">
        <v>151</v>
      </c>
      <c r="C157" s="96"/>
      <c r="D157" s="44">
        <v>361.56212181772003</v>
      </c>
      <c r="E157" s="41"/>
      <c r="F157" s="41"/>
      <c r="G157" s="41"/>
      <c r="H157" s="99"/>
    </row>
    <row r="158" spans="1:8" x14ac:dyDescent="0.3">
      <c r="A158" s="46"/>
      <c r="C158" s="46"/>
      <c r="D158" s="40"/>
      <c r="E158" s="40"/>
      <c r="F158" s="40"/>
      <c r="G158" s="40"/>
      <c r="H158" s="49"/>
    </row>
    <row r="160" spans="1:8" x14ac:dyDescent="0.3">
      <c r="A160" s="93" t="s">
        <v>178</v>
      </c>
      <c r="B160" s="93"/>
      <c r="C160" s="93"/>
      <c r="D160" s="93"/>
      <c r="E160" s="93"/>
      <c r="F160" s="93"/>
      <c r="G160" s="93"/>
      <c r="H160" s="93"/>
    </row>
    <row r="161" spans="1:8" x14ac:dyDescent="0.3">
      <c r="A161" s="93" t="s">
        <v>179</v>
      </c>
      <c r="B161" s="93"/>
      <c r="C161" s="93"/>
      <c r="D161" s="93"/>
      <c r="E161" s="93"/>
      <c r="F161" s="93"/>
      <c r="G161" s="93"/>
      <c r="H161" s="93"/>
    </row>
  </sheetData>
  <mergeCells count="93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A35"/>
    <mergeCell ref="A36:B36"/>
    <mergeCell ref="H37:H40"/>
    <mergeCell ref="C36:C40"/>
    <mergeCell ref="A37:A40"/>
    <mergeCell ref="A41:B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A64"/>
    <mergeCell ref="A65:B65"/>
    <mergeCell ref="H66:H69"/>
    <mergeCell ref="C65:C69"/>
    <mergeCell ref="A66:A69"/>
    <mergeCell ref="A70:B70"/>
    <mergeCell ref="A71:A74"/>
    <mergeCell ref="A75:B75"/>
    <mergeCell ref="H76:H79"/>
    <mergeCell ref="C75:C79"/>
    <mergeCell ref="A76:A79"/>
    <mergeCell ref="A80:B80"/>
    <mergeCell ref="A81:A84"/>
    <mergeCell ref="A85:B85"/>
    <mergeCell ref="H86:H89"/>
    <mergeCell ref="C85:C89"/>
    <mergeCell ref="A86:A89"/>
    <mergeCell ref="A90:A93"/>
    <mergeCell ref="A94:B94"/>
    <mergeCell ref="H95:H98"/>
    <mergeCell ref="C94:C98"/>
    <mergeCell ref="A95:A98"/>
    <mergeCell ref="A99:B99"/>
    <mergeCell ref="A100:A103"/>
    <mergeCell ref="A104:B104"/>
    <mergeCell ref="H105:H108"/>
    <mergeCell ref="C104:C108"/>
    <mergeCell ref="A105:A108"/>
    <mergeCell ref="A109:B109"/>
    <mergeCell ref="A110:A113"/>
    <mergeCell ref="A114:B114"/>
    <mergeCell ref="H115:H118"/>
    <mergeCell ref="C114:C118"/>
    <mergeCell ref="A115:A118"/>
    <mergeCell ref="A119:B119"/>
    <mergeCell ref="A120:A123"/>
    <mergeCell ref="A124:B124"/>
    <mergeCell ref="H125:H128"/>
    <mergeCell ref="C124:C128"/>
    <mergeCell ref="A125:A128"/>
    <mergeCell ref="A129:B129"/>
    <mergeCell ref="A130:A133"/>
    <mergeCell ref="A134:B134"/>
    <mergeCell ref="H135:H138"/>
    <mergeCell ref="C134:C138"/>
    <mergeCell ref="A135:A138"/>
    <mergeCell ref="A139:A142"/>
    <mergeCell ref="A143:B143"/>
    <mergeCell ref="H144:H147"/>
    <mergeCell ref="C143:C147"/>
    <mergeCell ref="A144:A147"/>
    <mergeCell ref="A160:H160"/>
    <mergeCell ref="A161:H161"/>
    <mergeCell ref="A148:B148"/>
    <mergeCell ref="A149:A152"/>
    <mergeCell ref="A153:B153"/>
    <mergeCell ref="H154:H157"/>
    <mergeCell ref="C153:C157"/>
    <mergeCell ref="A154:A15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6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218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7354.8877054750001</v>
      </c>
      <c r="E25" s="20">
        <v>500.87800307838</v>
      </c>
      <c r="F25" s="20">
        <v>0</v>
      </c>
      <c r="G25" s="20">
        <v>0</v>
      </c>
      <c r="H25" s="20">
        <v>7855.7657085534001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393.74117647059001</v>
      </c>
      <c r="E26" s="20">
        <v>25.835294117646999</v>
      </c>
      <c r="F26" s="20">
        <v>0</v>
      </c>
      <c r="G26" s="20">
        <v>0</v>
      </c>
      <c r="H26" s="20">
        <v>419.57647058822999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1951.5305450676001</v>
      </c>
      <c r="E27" s="20">
        <v>33.925091314494999</v>
      </c>
      <c r="F27" s="20">
        <v>0</v>
      </c>
      <c r="G27" s="20">
        <v>0</v>
      </c>
      <c r="H27" s="20">
        <v>1985.4556363821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71.25</v>
      </c>
      <c r="E28" s="20">
        <v>6.22</v>
      </c>
      <c r="F28" s="20">
        <v>0</v>
      </c>
      <c r="G28" s="20">
        <v>0</v>
      </c>
      <c r="H28" s="20">
        <v>77.47</v>
      </c>
    </row>
    <row r="29" spans="1:8" ht="31.2" x14ac:dyDescent="0.3">
      <c r="A29" s="6">
        <v>5</v>
      </c>
      <c r="B29" s="6" t="s">
        <v>32</v>
      </c>
      <c r="C29" s="32" t="s">
        <v>33</v>
      </c>
      <c r="D29" s="20">
        <v>158.91725207690001</v>
      </c>
      <c r="E29" s="20">
        <v>182.39961308968</v>
      </c>
      <c r="F29" s="20">
        <v>2270.0862055502998</v>
      </c>
      <c r="G29" s="20">
        <v>0</v>
      </c>
      <c r="H29" s="20">
        <v>2611.4030707168999</v>
      </c>
    </row>
    <row r="30" spans="1:8" ht="16.95" customHeight="1" x14ac:dyDescent="0.3">
      <c r="A30" s="6"/>
      <c r="B30" s="9"/>
      <c r="C30" s="9" t="s">
        <v>34</v>
      </c>
      <c r="D30" s="20">
        <v>9930.3266790900998</v>
      </c>
      <c r="E30" s="20">
        <v>749.25800160020003</v>
      </c>
      <c r="F30" s="20">
        <v>2270.0862055502998</v>
      </c>
      <c r="G30" s="20">
        <v>0</v>
      </c>
      <c r="H30" s="20">
        <v>12949.670886241</v>
      </c>
    </row>
    <row r="31" spans="1:8" ht="16.95" customHeight="1" x14ac:dyDescent="0.3">
      <c r="A31" s="6"/>
      <c r="B31" s="9"/>
      <c r="C31" s="10" t="s">
        <v>35</v>
      </c>
      <c r="D31" s="20"/>
      <c r="E31" s="20"/>
      <c r="F31" s="20"/>
      <c r="G31" s="20"/>
      <c r="H31" s="20"/>
    </row>
    <row r="32" spans="1:8" s="14" customFormat="1" x14ac:dyDescent="0.3">
      <c r="A32" s="21"/>
      <c r="B32" s="21"/>
      <c r="C32" s="2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9" t="s">
        <v>36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13"/>
      <c r="B34" s="9"/>
      <c r="C34" s="11" t="s">
        <v>37</v>
      </c>
      <c r="D34" s="20"/>
      <c r="E34" s="20"/>
      <c r="F34" s="20"/>
      <c r="G34" s="20"/>
      <c r="H34" s="20"/>
    </row>
    <row r="35" spans="1:8" x14ac:dyDescent="0.3">
      <c r="A35" s="13"/>
      <c r="B35" s="6"/>
      <c r="C35" s="1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11" t="s">
        <v>38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16.95" customHeight="1" x14ac:dyDescent="0.3">
      <c r="A37" s="6"/>
      <c r="B37" s="9"/>
      <c r="C37" s="10" t="s">
        <v>39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40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34.200000000000003" customHeight="1" x14ac:dyDescent="0.3">
      <c r="A40" s="6"/>
      <c r="B40" s="9"/>
      <c r="C40" s="10" t="s">
        <v>41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42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10" t="s">
        <v>43</v>
      </c>
      <c r="D43" s="20"/>
      <c r="E43" s="20"/>
      <c r="F43" s="20"/>
      <c r="G43" s="20"/>
      <c r="H43" s="20"/>
    </row>
    <row r="44" spans="1:8" s="14" customFormat="1" x14ac:dyDescent="0.3">
      <c r="A44" s="21"/>
      <c r="B44" s="21"/>
      <c r="C44" s="22"/>
      <c r="D44" s="20"/>
      <c r="E44" s="20"/>
      <c r="F44" s="20"/>
      <c r="G44" s="20"/>
      <c r="H44" s="20">
        <f>SUM(D44:G44)</f>
        <v>0</v>
      </c>
    </row>
    <row r="45" spans="1:8" ht="16.95" customHeight="1" x14ac:dyDescent="0.3">
      <c r="A45" s="6"/>
      <c r="B45" s="9"/>
      <c r="C45" s="9" t="s">
        <v>44</v>
      </c>
      <c r="D45" s="20">
        <f>SUM(D44:D44)</f>
        <v>0</v>
      </c>
      <c r="E45" s="20">
        <f>SUM(E44:E44)</f>
        <v>0</v>
      </c>
      <c r="F45" s="20">
        <f>SUM(F44:F44)</f>
        <v>0</v>
      </c>
      <c r="G45" s="20">
        <f>SUM(G44:G44)</f>
        <v>0</v>
      </c>
      <c r="H45" s="20">
        <f>SUM(D45:G45)</f>
        <v>0</v>
      </c>
    </row>
    <row r="46" spans="1:8" ht="16.95" customHeight="1" x14ac:dyDescent="0.3">
      <c r="A46" s="6"/>
      <c r="B46" s="9"/>
      <c r="C46" s="9" t="s">
        <v>45</v>
      </c>
      <c r="D46" s="20">
        <v>9930.3266790900998</v>
      </c>
      <c r="E46" s="20">
        <v>749.25800160020003</v>
      </c>
      <c r="F46" s="20">
        <v>2270.0862055502998</v>
      </c>
      <c r="G46" s="20">
        <v>0</v>
      </c>
      <c r="H46" s="20">
        <v>12949.670886241</v>
      </c>
    </row>
    <row r="47" spans="1:8" ht="16.95" customHeight="1" x14ac:dyDescent="0.3">
      <c r="A47" s="6"/>
      <c r="B47" s="9"/>
      <c r="C47" s="10" t="s">
        <v>46</v>
      </c>
      <c r="D47" s="20"/>
      <c r="E47" s="20"/>
      <c r="F47" s="20"/>
      <c r="G47" s="20"/>
      <c r="H47" s="20"/>
    </row>
    <row r="48" spans="1:8" ht="31.2" x14ac:dyDescent="0.3">
      <c r="A48" s="6">
        <v>6</v>
      </c>
      <c r="B48" s="6" t="s">
        <v>47</v>
      </c>
      <c r="C48" s="32" t="s">
        <v>48</v>
      </c>
      <c r="D48" s="20">
        <v>6.3452894682884002</v>
      </c>
      <c r="E48" s="20">
        <v>4.7173599419723002</v>
      </c>
      <c r="F48" s="20">
        <v>0</v>
      </c>
      <c r="G48" s="20">
        <v>0</v>
      </c>
      <c r="H48" s="20">
        <v>11.062649410261001</v>
      </c>
    </row>
    <row r="49" spans="1:8" ht="31.2" x14ac:dyDescent="0.3">
      <c r="A49" s="6">
        <v>7</v>
      </c>
      <c r="B49" s="6" t="s">
        <v>47</v>
      </c>
      <c r="C49" s="32" t="s">
        <v>49</v>
      </c>
      <c r="D49" s="20">
        <v>147.09775410949999</v>
      </c>
      <c r="E49" s="20">
        <v>10.017560061568</v>
      </c>
      <c r="F49" s="20">
        <v>0</v>
      </c>
      <c r="G49" s="20">
        <v>0</v>
      </c>
      <c r="H49" s="20">
        <v>157.11531417107</v>
      </c>
    </row>
    <row r="50" spans="1:8" ht="31.2" x14ac:dyDescent="0.3">
      <c r="A50" s="6">
        <v>8</v>
      </c>
      <c r="B50" s="6" t="s">
        <v>47</v>
      </c>
      <c r="C50" s="32" t="s">
        <v>50</v>
      </c>
      <c r="D50" s="20">
        <v>7.8748235294117999</v>
      </c>
      <c r="E50" s="20">
        <v>0.51670588235294002</v>
      </c>
      <c r="F50" s="20">
        <v>0</v>
      </c>
      <c r="G50" s="20">
        <v>0</v>
      </c>
      <c r="H50" s="20">
        <v>8.3915294117647008</v>
      </c>
    </row>
    <row r="51" spans="1:8" ht="31.2" x14ac:dyDescent="0.3">
      <c r="A51" s="6">
        <v>9</v>
      </c>
      <c r="B51" s="6" t="s">
        <v>47</v>
      </c>
      <c r="C51" s="32" t="s">
        <v>51</v>
      </c>
      <c r="D51" s="20">
        <v>48.788263626690998</v>
      </c>
      <c r="E51" s="20">
        <v>0.84812728286237005</v>
      </c>
      <c r="F51" s="20">
        <v>0</v>
      </c>
      <c r="G51" s="20">
        <v>0</v>
      </c>
      <c r="H51" s="20">
        <v>49.636390909553</v>
      </c>
    </row>
    <row r="52" spans="1:8" ht="16.95" customHeight="1" x14ac:dyDescent="0.3">
      <c r="A52" s="6"/>
      <c r="B52" s="9"/>
      <c r="C52" s="9" t="s">
        <v>52</v>
      </c>
      <c r="D52" s="20">
        <v>210.10613073389001</v>
      </c>
      <c r="E52" s="20">
        <v>16.099753168755001</v>
      </c>
      <c r="F52" s="20">
        <v>0</v>
      </c>
      <c r="G52" s="20">
        <v>0</v>
      </c>
      <c r="H52" s="20">
        <v>226.20588390264999</v>
      </c>
    </row>
    <row r="53" spans="1:8" ht="16.95" customHeight="1" x14ac:dyDescent="0.3">
      <c r="A53" s="6"/>
      <c r="B53" s="9"/>
      <c r="C53" s="9" t="s">
        <v>53</v>
      </c>
      <c r="D53" s="20">
        <v>10140.432809824</v>
      </c>
      <c r="E53" s="20">
        <v>765.35775476896004</v>
      </c>
      <c r="F53" s="20">
        <v>2270.0862055502998</v>
      </c>
      <c r="G53" s="20">
        <v>0</v>
      </c>
      <c r="H53" s="20">
        <v>13175.876770143001</v>
      </c>
    </row>
    <row r="54" spans="1:8" ht="16.95" customHeight="1" x14ac:dyDescent="0.3">
      <c r="A54" s="6"/>
      <c r="B54" s="9"/>
      <c r="C54" s="9" t="s">
        <v>54</v>
      </c>
      <c r="D54" s="20"/>
      <c r="E54" s="20"/>
      <c r="F54" s="20"/>
      <c r="G54" s="20"/>
      <c r="H54" s="20"/>
    </row>
    <row r="55" spans="1:8" ht="31.2" x14ac:dyDescent="0.3">
      <c r="A55" s="6">
        <v>10</v>
      </c>
      <c r="B55" s="6" t="s">
        <v>55</v>
      </c>
      <c r="C55" s="7" t="s">
        <v>56</v>
      </c>
      <c r="D55" s="20">
        <v>202.59108998798999</v>
      </c>
      <c r="E55" s="20">
        <v>18.383140072265</v>
      </c>
      <c r="F55" s="20">
        <v>0</v>
      </c>
      <c r="G55" s="20">
        <v>0</v>
      </c>
      <c r="H55" s="20">
        <v>220.97423006026</v>
      </c>
    </row>
    <row r="56" spans="1:8" x14ac:dyDescent="0.3">
      <c r="A56" s="6">
        <v>11</v>
      </c>
      <c r="B56" s="6" t="s">
        <v>57</v>
      </c>
      <c r="C56" s="7" t="s">
        <v>58</v>
      </c>
      <c r="D56" s="20">
        <v>0</v>
      </c>
      <c r="E56" s="20">
        <v>0</v>
      </c>
      <c r="F56" s="20">
        <v>0</v>
      </c>
      <c r="G56" s="20">
        <v>164.6318231098</v>
      </c>
      <c r="H56" s="20">
        <v>164.6318231098</v>
      </c>
    </row>
    <row r="57" spans="1:8" x14ac:dyDescent="0.3">
      <c r="A57" s="6">
        <v>12</v>
      </c>
      <c r="B57" s="6" t="s">
        <v>59</v>
      </c>
      <c r="C57" s="7" t="s">
        <v>60</v>
      </c>
      <c r="D57" s="20">
        <v>0</v>
      </c>
      <c r="E57" s="20">
        <v>0</v>
      </c>
      <c r="F57" s="20">
        <v>0</v>
      </c>
      <c r="G57" s="20">
        <v>23.886879431457999</v>
      </c>
      <c r="H57" s="20">
        <v>23.886879431457999</v>
      </c>
    </row>
    <row r="58" spans="1:8" x14ac:dyDescent="0.3">
      <c r="A58" s="6">
        <v>13</v>
      </c>
      <c r="B58" s="6" t="s">
        <v>61</v>
      </c>
      <c r="C58" s="7" t="s">
        <v>62</v>
      </c>
      <c r="D58" s="20">
        <v>0</v>
      </c>
      <c r="E58" s="20">
        <v>0</v>
      </c>
      <c r="F58" s="20">
        <v>0</v>
      </c>
      <c r="G58" s="20">
        <v>0.58382352941175997</v>
      </c>
      <c r="H58" s="20">
        <v>0.58382352941175997</v>
      </c>
    </row>
    <row r="59" spans="1:8" ht="31.2" x14ac:dyDescent="0.3">
      <c r="A59" s="6">
        <v>14</v>
      </c>
      <c r="B59" s="6" t="s">
        <v>55</v>
      </c>
      <c r="C59" s="7" t="s">
        <v>63</v>
      </c>
      <c r="D59" s="20">
        <v>10.4821776</v>
      </c>
      <c r="E59" s="20">
        <v>0.68778720000000004</v>
      </c>
      <c r="F59" s="20">
        <v>0</v>
      </c>
      <c r="G59" s="20">
        <v>0.38382352941176001</v>
      </c>
      <c r="H59" s="20">
        <v>11.553788329412001</v>
      </c>
    </row>
    <row r="60" spans="1:8" x14ac:dyDescent="0.3">
      <c r="A60" s="6">
        <v>15</v>
      </c>
      <c r="B60" s="6"/>
      <c r="C60" s="7" t="s">
        <v>64</v>
      </c>
      <c r="D60" s="20">
        <v>0</v>
      </c>
      <c r="E60" s="20">
        <v>0</v>
      </c>
      <c r="F60" s="20">
        <v>0</v>
      </c>
      <c r="G60" s="20">
        <v>40.500801364098002</v>
      </c>
      <c r="H60" s="20">
        <v>40.500801364098002</v>
      </c>
    </row>
    <row r="61" spans="1:8" ht="31.2" x14ac:dyDescent="0.3">
      <c r="A61" s="6">
        <v>16</v>
      </c>
      <c r="B61" s="6" t="s">
        <v>65</v>
      </c>
      <c r="C61" s="7" t="s">
        <v>29</v>
      </c>
      <c r="D61" s="20">
        <v>0</v>
      </c>
      <c r="E61" s="20">
        <v>0</v>
      </c>
      <c r="F61" s="20">
        <v>0</v>
      </c>
      <c r="G61" s="20">
        <v>46.626055695322997</v>
      </c>
      <c r="H61" s="20">
        <v>46.626055695322997</v>
      </c>
    </row>
    <row r="62" spans="1:8" ht="31.2" x14ac:dyDescent="0.3">
      <c r="A62" s="6">
        <v>17</v>
      </c>
      <c r="B62" s="6" t="s">
        <v>55</v>
      </c>
      <c r="C62" s="7" t="s">
        <v>66</v>
      </c>
      <c r="D62" s="20">
        <v>52.208320906922999</v>
      </c>
      <c r="E62" s="20">
        <v>0.90758100539099995</v>
      </c>
      <c r="F62" s="20">
        <v>0</v>
      </c>
      <c r="G62" s="20">
        <v>0</v>
      </c>
      <c r="H62" s="20">
        <v>53.115901912314001</v>
      </c>
    </row>
    <row r="63" spans="1:8" x14ac:dyDescent="0.3">
      <c r="A63" s="6">
        <v>18</v>
      </c>
      <c r="B63" s="6"/>
      <c r="C63" s="7" t="s">
        <v>67</v>
      </c>
      <c r="D63" s="20">
        <v>0</v>
      </c>
      <c r="E63" s="20">
        <v>0</v>
      </c>
      <c r="F63" s="20">
        <v>0</v>
      </c>
      <c r="G63" s="20">
        <v>16.962562200358001</v>
      </c>
      <c r="H63" s="20">
        <v>16.962562200358001</v>
      </c>
    </row>
    <row r="64" spans="1:8" ht="31.2" x14ac:dyDescent="0.3">
      <c r="A64" s="6">
        <v>19</v>
      </c>
      <c r="B64" s="6" t="s">
        <v>68</v>
      </c>
      <c r="C64" s="7" t="s">
        <v>33</v>
      </c>
      <c r="D64" s="20">
        <v>0</v>
      </c>
      <c r="E64" s="20">
        <v>0</v>
      </c>
      <c r="F64" s="20">
        <v>0</v>
      </c>
      <c r="G64" s="20">
        <v>59.539216526022003</v>
      </c>
      <c r="H64" s="20">
        <v>59.539216526022003</v>
      </c>
    </row>
    <row r="65" spans="1:8" ht="16.95" customHeight="1" x14ac:dyDescent="0.3">
      <c r="A65" s="6"/>
      <c r="B65" s="9"/>
      <c r="C65" s="9" t="s">
        <v>69</v>
      </c>
      <c r="D65" s="20">
        <v>265.28158849492002</v>
      </c>
      <c r="E65" s="20">
        <v>19.978508277656001</v>
      </c>
      <c r="F65" s="20">
        <v>0</v>
      </c>
      <c r="G65" s="20">
        <v>353.11498538588</v>
      </c>
      <c r="H65" s="20">
        <v>638.37508215845003</v>
      </c>
    </row>
    <row r="66" spans="1:8" ht="16.95" customHeight="1" x14ac:dyDescent="0.3">
      <c r="A66" s="6"/>
      <c r="B66" s="9"/>
      <c r="C66" s="9" t="s">
        <v>70</v>
      </c>
      <c r="D66" s="20">
        <v>10405.714398319</v>
      </c>
      <c r="E66" s="20">
        <v>785.33626304662005</v>
      </c>
      <c r="F66" s="20">
        <v>2270.0862055502998</v>
      </c>
      <c r="G66" s="20">
        <v>353.11498538588</v>
      </c>
      <c r="H66" s="20">
        <v>13814.251852302001</v>
      </c>
    </row>
    <row r="67" spans="1:8" ht="16.95" customHeight="1" x14ac:dyDescent="0.3">
      <c r="A67" s="6"/>
      <c r="B67" s="9"/>
      <c r="C67" s="9" t="s">
        <v>71</v>
      </c>
      <c r="D67" s="20"/>
      <c r="E67" s="20"/>
      <c r="F67" s="20"/>
      <c r="G67" s="20"/>
      <c r="H67" s="20"/>
    </row>
    <row r="68" spans="1:8" x14ac:dyDescent="0.3">
      <c r="A68" s="6"/>
      <c r="B68" s="6"/>
      <c r="C68" s="7"/>
      <c r="D68" s="20"/>
      <c r="E68" s="20"/>
      <c r="F68" s="20"/>
      <c r="G68" s="20"/>
      <c r="H68" s="20">
        <f>SUM(D68:G68)</f>
        <v>0</v>
      </c>
    </row>
    <row r="69" spans="1:8" ht="16.95" customHeight="1" x14ac:dyDescent="0.3">
      <c r="A69" s="6"/>
      <c r="B69" s="9"/>
      <c r="C69" s="9" t="s">
        <v>72</v>
      </c>
      <c r="D69" s="20">
        <f>SUM(D68:D68)</f>
        <v>0</v>
      </c>
      <c r="E69" s="20">
        <f>SUM(E68:E68)</f>
        <v>0</v>
      </c>
      <c r="F69" s="20">
        <f>SUM(F68:F68)</f>
        <v>0</v>
      </c>
      <c r="G69" s="20">
        <f>SUM(G68:G68)</f>
        <v>0</v>
      </c>
      <c r="H69" s="20">
        <f>SUM(D69:G69)</f>
        <v>0</v>
      </c>
    </row>
    <row r="70" spans="1:8" ht="16.95" customHeight="1" x14ac:dyDescent="0.3">
      <c r="A70" s="6"/>
      <c r="B70" s="9"/>
      <c r="C70" s="9" t="s">
        <v>73</v>
      </c>
      <c r="D70" s="20">
        <v>10405.714398319</v>
      </c>
      <c r="E70" s="20">
        <v>785.33626304662005</v>
      </c>
      <c r="F70" s="20">
        <v>2270.0862055502998</v>
      </c>
      <c r="G70" s="20">
        <v>353.11498538588</v>
      </c>
      <c r="H70" s="20">
        <v>13814.251852302001</v>
      </c>
    </row>
    <row r="71" spans="1:8" ht="153" customHeight="1" x14ac:dyDescent="0.3">
      <c r="A71" s="6"/>
      <c r="B71" s="9"/>
      <c r="C71" s="9" t="s">
        <v>74</v>
      </c>
      <c r="D71" s="20"/>
      <c r="E71" s="20"/>
      <c r="F71" s="20"/>
      <c r="G71" s="20"/>
      <c r="H71" s="20"/>
    </row>
    <row r="72" spans="1:8" x14ac:dyDescent="0.3">
      <c r="A72" s="6">
        <v>20</v>
      </c>
      <c r="B72" s="6" t="s">
        <v>75</v>
      </c>
      <c r="C72" s="7" t="s">
        <v>76</v>
      </c>
      <c r="D72" s="20">
        <v>0</v>
      </c>
      <c r="E72" s="20">
        <v>0</v>
      </c>
      <c r="F72" s="20">
        <v>0</v>
      </c>
      <c r="G72" s="20">
        <v>9.8860445487045006</v>
      </c>
      <c r="H72" s="20">
        <v>9.8860445487045006</v>
      </c>
    </row>
    <row r="73" spans="1:8" x14ac:dyDescent="0.3">
      <c r="A73" s="6">
        <v>21</v>
      </c>
      <c r="B73" s="6" t="s">
        <v>89</v>
      </c>
      <c r="C73" s="7" t="s">
        <v>76</v>
      </c>
      <c r="D73" s="20">
        <v>0</v>
      </c>
      <c r="E73" s="20">
        <v>0</v>
      </c>
      <c r="F73" s="20">
        <v>0</v>
      </c>
      <c r="G73" s="20">
        <v>814.37254471040001</v>
      </c>
      <c r="H73" s="20">
        <v>814.37254471040001</v>
      </c>
    </row>
    <row r="74" spans="1:8" x14ac:dyDescent="0.3">
      <c r="A74" s="6">
        <v>22</v>
      </c>
      <c r="B74" s="6" t="s">
        <v>90</v>
      </c>
      <c r="C74" s="7" t="s">
        <v>76</v>
      </c>
      <c r="D74" s="20">
        <v>0</v>
      </c>
      <c r="E74" s="20">
        <v>0</v>
      </c>
      <c r="F74" s="20">
        <v>0</v>
      </c>
      <c r="G74" s="20">
        <v>39.431593242741002</v>
      </c>
      <c r="H74" s="20">
        <v>39.431593242741002</v>
      </c>
    </row>
    <row r="75" spans="1:8" x14ac:dyDescent="0.3">
      <c r="A75" s="6">
        <v>23</v>
      </c>
      <c r="B75" s="6" t="s">
        <v>91</v>
      </c>
      <c r="C75" s="7" t="s">
        <v>93</v>
      </c>
      <c r="D75" s="20">
        <v>0</v>
      </c>
      <c r="E75" s="20">
        <v>0</v>
      </c>
      <c r="F75" s="20">
        <v>0</v>
      </c>
      <c r="G75" s="20">
        <v>185.83314939943</v>
      </c>
      <c r="H75" s="20">
        <v>185.83314939943</v>
      </c>
    </row>
    <row r="76" spans="1:8" x14ac:dyDescent="0.3">
      <c r="A76" s="6">
        <v>24</v>
      </c>
      <c r="B76" s="6" t="s">
        <v>92</v>
      </c>
      <c r="C76" s="7" t="s">
        <v>76</v>
      </c>
      <c r="D76" s="20">
        <v>0</v>
      </c>
      <c r="E76" s="20">
        <v>0</v>
      </c>
      <c r="F76" s="20">
        <v>0</v>
      </c>
      <c r="G76" s="20">
        <v>8.8949999999999996</v>
      </c>
      <c r="H76" s="20">
        <v>8.8949999999999996</v>
      </c>
    </row>
    <row r="77" spans="1:8" ht="16.95" customHeight="1" x14ac:dyDescent="0.3">
      <c r="A77" s="6"/>
      <c r="B77" s="9"/>
      <c r="C77" s="9" t="s">
        <v>88</v>
      </c>
      <c r="D77" s="20">
        <v>0</v>
      </c>
      <c r="E77" s="20">
        <v>0</v>
      </c>
      <c r="F77" s="20">
        <v>0</v>
      </c>
      <c r="G77" s="20">
        <v>1058.4183319013</v>
      </c>
      <c r="H77" s="20">
        <v>1058.4183319013</v>
      </c>
    </row>
    <row r="78" spans="1:8" ht="16.95" customHeight="1" x14ac:dyDescent="0.3">
      <c r="A78" s="6"/>
      <c r="B78" s="9"/>
      <c r="C78" s="9" t="s">
        <v>87</v>
      </c>
      <c r="D78" s="20">
        <v>10405.714398319</v>
      </c>
      <c r="E78" s="20">
        <v>785.33626304662005</v>
      </c>
      <c r="F78" s="20">
        <v>2270.0862055502998</v>
      </c>
      <c r="G78" s="20">
        <v>1411.5333172871999</v>
      </c>
      <c r="H78" s="20">
        <v>14872.670184203</v>
      </c>
    </row>
    <row r="79" spans="1:8" ht="16.95" customHeight="1" x14ac:dyDescent="0.3">
      <c r="A79" s="6"/>
      <c r="B79" s="9"/>
      <c r="C79" s="9" t="s">
        <v>86</v>
      </c>
      <c r="D79" s="20"/>
      <c r="E79" s="20"/>
      <c r="F79" s="20"/>
      <c r="G79" s="20"/>
      <c r="H79" s="20"/>
    </row>
    <row r="80" spans="1:8" ht="34.200000000000003" customHeight="1" x14ac:dyDescent="0.3">
      <c r="A80" s="6">
        <v>25</v>
      </c>
      <c r="B80" s="6" t="s">
        <v>85</v>
      </c>
      <c r="C80" s="7" t="s">
        <v>84</v>
      </c>
      <c r="D80" s="20">
        <f>D78 * 3%</f>
        <v>312.17143194956998</v>
      </c>
      <c r="E80" s="20">
        <f>E78 * 3%</f>
        <v>23.560087891398602</v>
      </c>
      <c r="F80" s="20">
        <f>F78 * 3%</f>
        <v>68.102586166508999</v>
      </c>
      <c r="G80" s="20">
        <f>G78 * 3%</f>
        <v>42.345999518615997</v>
      </c>
      <c r="H80" s="20">
        <f>SUM(D80:G80)</f>
        <v>446.1801055260936</v>
      </c>
    </row>
    <row r="81" spans="1:8" ht="16.95" customHeight="1" x14ac:dyDescent="0.3">
      <c r="A81" s="6"/>
      <c r="B81" s="9"/>
      <c r="C81" s="9" t="s">
        <v>83</v>
      </c>
      <c r="D81" s="20">
        <f>D80</f>
        <v>312.17143194956998</v>
      </c>
      <c r="E81" s="20">
        <f>E80</f>
        <v>23.560087891398602</v>
      </c>
      <c r="F81" s="20">
        <f>F80</f>
        <v>68.102586166508999</v>
      </c>
      <c r="G81" s="20">
        <f>G80</f>
        <v>42.345999518615997</v>
      </c>
      <c r="H81" s="20">
        <f>SUM(D81:G81)</f>
        <v>446.1801055260936</v>
      </c>
    </row>
    <row r="82" spans="1:8" ht="16.95" customHeight="1" x14ac:dyDescent="0.3">
      <c r="A82" s="6"/>
      <c r="B82" s="9"/>
      <c r="C82" s="9" t="s">
        <v>82</v>
      </c>
      <c r="D82" s="20">
        <f>D81 + D78</f>
        <v>10717.885830268569</v>
      </c>
      <c r="E82" s="20">
        <f>E81 + E78</f>
        <v>808.8963509380186</v>
      </c>
      <c r="F82" s="20">
        <f>F81 + F78</f>
        <v>2338.1887917168087</v>
      </c>
      <c r="G82" s="20">
        <f>G81 + G78</f>
        <v>1453.879316805816</v>
      </c>
      <c r="H82" s="20">
        <f>SUM(D82:G82)</f>
        <v>15318.850289729215</v>
      </c>
    </row>
    <row r="83" spans="1:8" ht="16.95" customHeight="1" x14ac:dyDescent="0.3">
      <c r="A83" s="6"/>
      <c r="B83" s="9"/>
      <c r="C83" s="9" t="s">
        <v>81</v>
      </c>
      <c r="D83" s="20"/>
      <c r="E83" s="20"/>
      <c r="F83" s="20"/>
      <c r="G83" s="20"/>
      <c r="H83" s="20"/>
    </row>
    <row r="84" spans="1:8" ht="16.95" customHeight="1" x14ac:dyDescent="0.3">
      <c r="A84" s="6">
        <v>26</v>
      </c>
      <c r="B84" s="6" t="s">
        <v>80</v>
      </c>
      <c r="C84" s="7" t="s">
        <v>79</v>
      </c>
      <c r="D84" s="20">
        <f>D82 * 20%</f>
        <v>2143.5771660537139</v>
      </c>
      <c r="E84" s="20">
        <f>E82 * 20%</f>
        <v>161.77927018760374</v>
      </c>
      <c r="F84" s="20">
        <f>F82 * 20%</f>
        <v>467.63775834336178</v>
      </c>
      <c r="G84" s="20">
        <f>G82 * 20%</f>
        <v>290.7758633611632</v>
      </c>
      <c r="H84" s="20">
        <f>SUM(D84:G84)</f>
        <v>3063.7700579458428</v>
      </c>
    </row>
    <row r="85" spans="1:8" ht="16.95" customHeight="1" x14ac:dyDescent="0.3">
      <c r="A85" s="6"/>
      <c r="B85" s="9"/>
      <c r="C85" s="9" t="s">
        <v>78</v>
      </c>
      <c r="D85" s="20">
        <f>D84</f>
        <v>2143.5771660537139</v>
      </c>
      <c r="E85" s="20">
        <f>E84</f>
        <v>161.77927018760374</v>
      </c>
      <c r="F85" s="20">
        <f>F84</f>
        <v>467.63775834336178</v>
      </c>
      <c r="G85" s="20">
        <f>G84</f>
        <v>290.7758633611632</v>
      </c>
      <c r="H85" s="20">
        <f>SUM(D85:G85)</f>
        <v>3063.7700579458428</v>
      </c>
    </row>
    <row r="86" spans="1:8" ht="16.95" customHeight="1" x14ac:dyDescent="0.3">
      <c r="A86" s="6"/>
      <c r="B86" s="9"/>
      <c r="C86" s="9" t="s">
        <v>77</v>
      </c>
      <c r="D86" s="20">
        <f>D85 + D82</f>
        <v>12861.462996322283</v>
      </c>
      <c r="E86" s="20">
        <f>E85 + E82</f>
        <v>970.67562112562234</v>
      </c>
      <c r="F86" s="20">
        <f>F85 + F82</f>
        <v>2805.8265500601706</v>
      </c>
      <c r="G86" s="20">
        <f>G85 + G82</f>
        <v>1744.6551801669791</v>
      </c>
      <c r="H86" s="20">
        <f>SUM(D86:G86)</f>
        <v>18382.620347675052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1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180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181</v>
      </c>
      <c r="B3" s="6" t="s">
        <v>182</v>
      </c>
      <c r="C3" s="6" t="s">
        <v>183</v>
      </c>
      <c r="D3" s="6" t="s">
        <v>184</v>
      </c>
      <c r="E3" s="6" t="s">
        <v>185</v>
      </c>
      <c r="F3" s="6" t="s">
        <v>186</v>
      </c>
      <c r="G3" s="6" t="s">
        <v>187</v>
      </c>
      <c r="H3" s="6" t="s">
        <v>188</v>
      </c>
    </row>
    <row r="4" spans="1:8" ht="39" customHeight="1" x14ac:dyDescent="0.3">
      <c r="A4" s="25" t="s">
        <v>189</v>
      </c>
      <c r="B4" s="26" t="s">
        <v>157</v>
      </c>
      <c r="C4" s="27">
        <v>1.134390625</v>
      </c>
      <c r="D4" s="27">
        <v>5103.9171675885</v>
      </c>
      <c r="E4" s="26">
        <v>6</v>
      </c>
      <c r="F4" s="26"/>
      <c r="G4" s="27">
        <v>5789.8357856888997</v>
      </c>
      <c r="H4" s="28"/>
    </row>
    <row r="5" spans="1:8" ht="39" customHeight="1" x14ac:dyDescent="0.3">
      <c r="A5" s="25" t="s">
        <v>190</v>
      </c>
      <c r="B5" s="26" t="s">
        <v>157</v>
      </c>
      <c r="C5" s="27">
        <v>0.33081250000000001</v>
      </c>
      <c r="D5" s="27">
        <v>818.22700652441995</v>
      </c>
      <c r="E5" s="26">
        <v>6</v>
      </c>
      <c r="F5" s="26"/>
      <c r="G5" s="27">
        <v>270.67972159585997</v>
      </c>
      <c r="H5" s="28"/>
    </row>
    <row r="6" spans="1:8" ht="39" customHeight="1" x14ac:dyDescent="0.3">
      <c r="A6" s="25" t="s">
        <v>191</v>
      </c>
      <c r="B6" s="26" t="s">
        <v>157</v>
      </c>
      <c r="C6" s="27">
        <v>5.0882352941175997E-2</v>
      </c>
      <c r="D6" s="27">
        <v>1662.7573397988001</v>
      </c>
      <c r="E6" s="26">
        <v>0.4</v>
      </c>
      <c r="F6" s="26"/>
      <c r="G6" s="27">
        <v>84.605005819173996</v>
      </c>
      <c r="H6" s="28"/>
    </row>
    <row r="7" spans="1:8" ht="39" customHeight="1" x14ac:dyDescent="0.3">
      <c r="A7" s="25" t="s">
        <v>192</v>
      </c>
      <c r="B7" s="26" t="s">
        <v>157</v>
      </c>
      <c r="C7" s="27">
        <v>2.9411764705882001E-3</v>
      </c>
      <c r="D7" s="27">
        <v>1363.9187907776</v>
      </c>
      <c r="E7" s="26">
        <v>0.4</v>
      </c>
      <c r="F7" s="26"/>
      <c r="G7" s="27">
        <v>4.0115258552282</v>
      </c>
      <c r="H7" s="28"/>
    </row>
    <row r="8" spans="1:8" ht="39" customHeight="1" x14ac:dyDescent="0.3">
      <c r="A8" s="25" t="s">
        <v>193</v>
      </c>
      <c r="B8" s="26" t="s">
        <v>157</v>
      </c>
      <c r="C8" s="27">
        <v>4.4411764705881998E-2</v>
      </c>
      <c r="D8" s="27">
        <v>1049.6719013825</v>
      </c>
      <c r="E8" s="26">
        <v>0.4</v>
      </c>
      <c r="F8" s="26"/>
      <c r="G8" s="27">
        <v>46.617781502576001</v>
      </c>
      <c r="H8" s="28"/>
    </row>
    <row r="9" spans="1:8" ht="39" customHeight="1" x14ac:dyDescent="0.3">
      <c r="A9" s="25" t="s">
        <v>194</v>
      </c>
      <c r="B9" s="26" t="s">
        <v>157</v>
      </c>
      <c r="C9" s="27">
        <v>0.01</v>
      </c>
      <c r="D9" s="27">
        <v>6808.6826035618997</v>
      </c>
      <c r="E9" s="26">
        <v>0.4</v>
      </c>
      <c r="F9" s="26"/>
      <c r="G9" s="27">
        <v>68.086826035618998</v>
      </c>
      <c r="H9" s="28"/>
    </row>
    <row r="10" spans="1:8" ht="39" customHeight="1" x14ac:dyDescent="0.3">
      <c r="A10" s="25" t="s">
        <v>195</v>
      </c>
      <c r="B10" s="26" t="s">
        <v>157</v>
      </c>
      <c r="C10" s="27">
        <v>0.85710470085470003</v>
      </c>
      <c r="D10" s="27">
        <v>222.07854046447</v>
      </c>
      <c r="E10" s="26">
        <v>10</v>
      </c>
      <c r="F10" s="26"/>
      <c r="G10" s="27">
        <v>190.34456099105</v>
      </c>
      <c r="H10" s="28"/>
    </row>
    <row r="11" spans="1:8" ht="39" customHeight="1" x14ac:dyDescent="0.3">
      <c r="A11" s="25" t="s">
        <v>196</v>
      </c>
      <c r="B11" s="26" t="s">
        <v>160</v>
      </c>
      <c r="C11" s="27">
        <v>5.8760683760683996</v>
      </c>
      <c r="D11" s="27">
        <v>25.632087662364999</v>
      </c>
      <c r="E11" s="26">
        <v>10</v>
      </c>
      <c r="F11" s="26"/>
      <c r="G11" s="27">
        <v>150.61589972543999</v>
      </c>
      <c r="H11" s="28"/>
    </row>
    <row r="12" spans="1:8" ht="39" customHeight="1" x14ac:dyDescent="0.3">
      <c r="A12" s="25" t="s">
        <v>197</v>
      </c>
      <c r="B12" s="26" t="s">
        <v>160</v>
      </c>
      <c r="C12" s="27">
        <v>2.9380341880341998</v>
      </c>
      <c r="D12" s="27">
        <v>997.73280243982003</v>
      </c>
      <c r="E12" s="26">
        <v>10</v>
      </c>
      <c r="F12" s="26"/>
      <c r="G12" s="27">
        <v>2931.3730840914</v>
      </c>
      <c r="H12" s="28"/>
    </row>
    <row r="13" spans="1:8" ht="39" customHeight="1" x14ac:dyDescent="0.3">
      <c r="A13" s="25" t="s">
        <v>198</v>
      </c>
      <c r="B13" s="26" t="s">
        <v>160</v>
      </c>
      <c r="C13" s="27">
        <v>4.5</v>
      </c>
      <c r="D13" s="27">
        <v>4.8225376529421</v>
      </c>
      <c r="E13" s="26"/>
      <c r="F13" s="26"/>
      <c r="G13" s="27">
        <v>21.701419438239</v>
      </c>
      <c r="H13" s="28"/>
    </row>
    <row r="14" spans="1:8" ht="39" customHeight="1" x14ac:dyDescent="0.3">
      <c r="A14" s="25" t="s">
        <v>199</v>
      </c>
      <c r="B14" s="26" t="s">
        <v>160</v>
      </c>
      <c r="C14" s="27">
        <v>1</v>
      </c>
      <c r="D14" s="27">
        <v>2270.0872739015999</v>
      </c>
      <c r="E14" s="26" t="s">
        <v>200</v>
      </c>
      <c r="F14" s="26"/>
      <c r="G14" s="27">
        <v>2270.0872739015999</v>
      </c>
      <c r="H1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76</v>
      </c>
      <c r="D13" s="19">
        <v>0</v>
      </c>
      <c r="E13" s="19">
        <v>0</v>
      </c>
      <c r="F13" s="19">
        <v>0</v>
      </c>
      <c r="G13" s="19">
        <v>9.8860445487045006</v>
      </c>
      <c r="H13" s="19">
        <v>9.8860445487045006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9.8860445487045006</v>
      </c>
      <c r="H14" s="19">
        <v>9.8860445487045006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7354.8877054750001</v>
      </c>
      <c r="E13" s="19">
        <v>500.87800307838</v>
      </c>
      <c r="F13" s="19">
        <v>0</v>
      </c>
      <c r="G13" s="19">
        <v>0</v>
      </c>
      <c r="H13" s="19">
        <v>7855.7657085534001</v>
      </c>
      <c r="J13" s="5"/>
    </row>
    <row r="14" spans="1:14" ht="16.95" customHeight="1" x14ac:dyDescent="0.3">
      <c r="A14" s="6"/>
      <c r="B14" s="9"/>
      <c r="C14" s="9" t="s">
        <v>102</v>
      </c>
      <c r="D14" s="19">
        <v>7354.8877054750001</v>
      </c>
      <c r="E14" s="19">
        <v>500.87800307838</v>
      </c>
      <c r="F14" s="19">
        <v>0</v>
      </c>
      <c r="G14" s="19">
        <v>0</v>
      </c>
      <c r="H14" s="19">
        <v>7855.7657085534001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109</v>
      </c>
      <c r="D13" s="19">
        <v>0</v>
      </c>
      <c r="E13" s="19">
        <v>0</v>
      </c>
      <c r="F13" s="19">
        <v>0</v>
      </c>
      <c r="G13" s="19">
        <v>23.886879431457999</v>
      </c>
      <c r="H13" s="19">
        <v>23.886879431457999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23.886879431457999</v>
      </c>
      <c r="H14" s="19">
        <v>23.886879431457999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76</v>
      </c>
      <c r="D13" s="19">
        <v>0</v>
      </c>
      <c r="E13" s="19">
        <v>0</v>
      </c>
      <c r="F13" s="19">
        <v>0</v>
      </c>
      <c r="G13" s="19">
        <v>452.81042289267998</v>
      </c>
      <c r="H13" s="19">
        <v>452.81042289267998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452.81042289267998</v>
      </c>
      <c r="H14" s="19">
        <v>452.81042289267998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97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393.74117647059001</v>
      </c>
      <c r="E13" s="19">
        <v>25.835294117646999</v>
      </c>
      <c r="F13" s="19">
        <v>0</v>
      </c>
      <c r="G13" s="19">
        <v>0</v>
      </c>
      <c r="H13" s="19">
        <v>419.57647058822999</v>
      </c>
      <c r="J13" s="5"/>
    </row>
    <row r="14" spans="1:14" ht="16.95" customHeight="1" x14ac:dyDescent="0.3">
      <c r="A14" s="6"/>
      <c r="B14" s="9"/>
      <c r="C14" s="9" t="s">
        <v>102</v>
      </c>
      <c r="D14" s="19">
        <v>393.74117647059001</v>
      </c>
      <c r="E14" s="19">
        <v>25.835294117646999</v>
      </c>
      <c r="F14" s="19">
        <v>0</v>
      </c>
      <c r="G14" s="19">
        <v>0</v>
      </c>
      <c r="H14" s="19">
        <v>419.57647058822999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94</v>
      </c>
    </row>
    <row r="2" spans="1:14" ht="45.75" customHeight="1" x14ac:dyDescent="0.3">
      <c r="A2" s="1"/>
      <c r="B2" s="1" t="s">
        <v>95</v>
      </c>
      <c r="C2" s="86" t="s">
        <v>218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97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117</v>
      </c>
      <c r="D13" s="19">
        <v>0</v>
      </c>
      <c r="E13" s="19">
        <v>0</v>
      </c>
      <c r="F13" s="19">
        <v>0</v>
      </c>
      <c r="G13" s="19">
        <v>0.58382352941175997</v>
      </c>
      <c r="H13" s="19">
        <v>0.58382352941175997</v>
      </c>
      <c r="J13" s="5"/>
    </row>
    <row r="14" spans="1:14" ht="16.95" customHeight="1" x14ac:dyDescent="0.3">
      <c r="A14" s="6"/>
      <c r="B14" s="9"/>
      <c r="C14" s="9" t="s">
        <v>102</v>
      </c>
      <c r="D14" s="19">
        <v>0</v>
      </c>
      <c r="E14" s="19">
        <v>0</v>
      </c>
      <c r="F14" s="19">
        <v>0</v>
      </c>
      <c r="G14" s="19">
        <v>0.58382352941175997</v>
      </c>
      <c r="H14" s="19">
        <v>0.58382352941175997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Сводка затрат</vt:lpstr>
      <vt:lpstr>ССР</vt:lpstr>
      <vt:lpstr>ОСР 6-07-01</vt:lpstr>
      <vt:lpstr>ОСР 6-12-01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537 02-01</vt:lpstr>
      <vt:lpstr>ОСР 537 09-01</vt:lpstr>
      <vt:lpstr>ОСР 537 12-01</vt:lpstr>
      <vt:lpstr>ОСР 525-02-01</vt:lpstr>
      <vt:lpstr>ОСР 525-12-01</vt:lpstr>
      <vt:lpstr>ОСР-1-1</vt:lpstr>
      <vt:lpstr>ОСР-1-2</vt:lpstr>
      <vt:lpstr>ОСР-1-12-01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2025-11-17T06:39:03Z</dcterms:modified>
</cp:coreProperties>
</file>